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SSICURAZIONI\GARE POLIZZE ASSICURATIVE\4 - PROCEDURA APERTA 2021 - Gara intero pacchetto assicurativo in vigore dal 2022\DOCUMENTAZIONE DEFINITIVA\Lotto 7 - Perdite occulte\Sinistri\"/>
    </mc:Choice>
  </mc:AlternateContent>
  <bookViews>
    <workbookView xWindow="0" yWindow="0" windowWidth="28800" windowHeight="12000" tabRatio="860" firstSheet="2" activeTab="10"/>
  </bookViews>
  <sheets>
    <sheet name="gennaio OK" sheetId="1" r:id="rId1"/>
    <sheet name="marzo OK" sheetId="2" r:id="rId2"/>
    <sheet name="aprile OK" sheetId="3" r:id="rId3"/>
    <sheet name="giugno OK" sheetId="4" r:id="rId4"/>
    <sheet name="luglio OK" sheetId="5" r:id="rId5"/>
    <sheet name="agosto OK" sheetId="6" r:id="rId6"/>
    <sheet name="settembre OK" sheetId="7" r:id="rId7"/>
    <sheet name="novembre OK" sheetId="8" r:id="rId8"/>
    <sheet name="dicembre OK" sheetId="9" r:id="rId9"/>
    <sheet name="manuali agosto" sheetId="10" r:id="rId10"/>
    <sheet name="RIEPILOGO" sheetId="11" r:id="rId11"/>
    <sheet name="pivot" sheetId="12" r:id="rId12"/>
  </sheets>
  <calcPr calcId="162913"/>
  <pivotCaches>
    <pivotCache cacheId="0" r:id="rId1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84" i="11" l="1"/>
  <c r="G676" i="11"/>
  <c r="G677" i="11"/>
  <c r="G678" i="11"/>
  <c r="G679" i="11"/>
  <c r="G680" i="11"/>
  <c r="F3" i="11"/>
  <c r="G3" i="11" s="1"/>
  <c r="F4" i="11"/>
  <c r="G4" i="11" s="1"/>
  <c r="F5" i="11"/>
  <c r="G5" i="11" s="1"/>
  <c r="F6" i="11"/>
  <c r="G6" i="11" s="1"/>
  <c r="F7" i="11"/>
  <c r="G7" i="11" s="1"/>
  <c r="F8" i="11"/>
  <c r="G8" i="11" s="1"/>
  <c r="F9" i="11"/>
  <c r="G9" i="11" s="1"/>
  <c r="F10" i="11"/>
  <c r="G10" i="11" s="1"/>
  <c r="F11" i="11"/>
  <c r="G11" i="11" s="1"/>
  <c r="F12" i="11"/>
  <c r="G12" i="11" s="1"/>
  <c r="F13" i="11"/>
  <c r="G13" i="11" s="1"/>
  <c r="F14" i="11"/>
  <c r="G14" i="11" s="1"/>
  <c r="F15" i="11"/>
  <c r="G15" i="11" s="1"/>
  <c r="F16" i="11"/>
  <c r="G16" i="11" s="1"/>
  <c r="F17" i="11"/>
  <c r="G17" i="11" s="1"/>
  <c r="F18" i="11"/>
  <c r="G18" i="11" s="1"/>
  <c r="F19" i="11"/>
  <c r="G19" i="11" s="1"/>
  <c r="F20" i="11"/>
  <c r="G20" i="11" s="1"/>
  <c r="F21" i="11"/>
  <c r="G21" i="11" s="1"/>
  <c r="F22" i="11"/>
  <c r="G22" i="11" s="1"/>
  <c r="F23" i="11"/>
  <c r="G23" i="11" s="1"/>
  <c r="F24" i="11"/>
  <c r="G24" i="11" s="1"/>
  <c r="F25" i="11"/>
  <c r="G25" i="11" s="1"/>
  <c r="F26" i="11"/>
  <c r="G26" i="11" s="1"/>
  <c r="F27" i="11"/>
  <c r="G27" i="11" s="1"/>
  <c r="F28" i="11"/>
  <c r="G28" i="11" s="1"/>
  <c r="F29" i="11"/>
  <c r="G29" i="11" s="1"/>
  <c r="F30" i="11"/>
  <c r="G30" i="11" s="1"/>
  <c r="F31" i="11"/>
  <c r="G31" i="11" s="1"/>
  <c r="F32" i="11"/>
  <c r="G32" i="11" s="1"/>
  <c r="F33" i="11"/>
  <c r="G33" i="11" s="1"/>
  <c r="F34" i="11"/>
  <c r="G34" i="11" s="1"/>
  <c r="F35" i="11"/>
  <c r="G35" i="11" s="1"/>
  <c r="F36" i="11"/>
  <c r="G36" i="11" s="1"/>
  <c r="F37" i="11"/>
  <c r="G37" i="11" s="1"/>
  <c r="F38" i="11"/>
  <c r="G38" i="11" s="1"/>
  <c r="F39" i="11"/>
  <c r="G39" i="11" s="1"/>
  <c r="F40" i="11"/>
  <c r="G40" i="11" s="1"/>
  <c r="F41" i="11"/>
  <c r="G41" i="11" s="1"/>
  <c r="F42" i="11"/>
  <c r="G42" i="11" s="1"/>
  <c r="F43" i="11"/>
  <c r="G43" i="11" s="1"/>
  <c r="F44" i="11"/>
  <c r="G44" i="11" s="1"/>
  <c r="F45" i="11"/>
  <c r="G45" i="11" s="1"/>
  <c r="F46" i="11"/>
  <c r="G46" i="11" s="1"/>
  <c r="F47" i="11"/>
  <c r="G47" i="11" s="1"/>
  <c r="F48" i="11"/>
  <c r="G48" i="11" s="1"/>
  <c r="F49" i="11"/>
  <c r="G49" i="11" s="1"/>
  <c r="F50" i="11"/>
  <c r="G50" i="11" s="1"/>
  <c r="F51" i="11"/>
  <c r="G51" i="11" s="1"/>
  <c r="F52" i="11"/>
  <c r="G52" i="11" s="1"/>
  <c r="F53" i="11"/>
  <c r="G53" i="11" s="1"/>
  <c r="F54" i="11"/>
  <c r="G54" i="11" s="1"/>
  <c r="F55" i="11"/>
  <c r="G55" i="11" s="1"/>
  <c r="F56" i="11"/>
  <c r="G56" i="11" s="1"/>
  <c r="F57" i="11"/>
  <c r="G57" i="11" s="1"/>
  <c r="F58" i="11"/>
  <c r="G58" i="11" s="1"/>
  <c r="F59" i="11"/>
  <c r="G59" i="11" s="1"/>
  <c r="F60" i="11"/>
  <c r="G60" i="11" s="1"/>
  <c r="F61" i="11"/>
  <c r="G61" i="11" s="1"/>
  <c r="F62" i="11"/>
  <c r="G62" i="11" s="1"/>
  <c r="F63" i="11"/>
  <c r="G63" i="11" s="1"/>
  <c r="F64" i="11"/>
  <c r="G64" i="11" s="1"/>
  <c r="F65" i="11"/>
  <c r="G65" i="11" s="1"/>
  <c r="F66" i="11"/>
  <c r="G66" i="11" s="1"/>
  <c r="F67" i="11"/>
  <c r="G67" i="11" s="1"/>
  <c r="F68" i="11"/>
  <c r="G68" i="11" s="1"/>
  <c r="F69" i="11"/>
  <c r="G69" i="11" s="1"/>
  <c r="F70" i="11"/>
  <c r="G70" i="11" s="1"/>
  <c r="F71" i="11"/>
  <c r="G71" i="11" s="1"/>
  <c r="F72" i="11"/>
  <c r="G72" i="11" s="1"/>
  <c r="F73" i="11"/>
  <c r="G73" i="11" s="1"/>
  <c r="F74" i="11"/>
  <c r="G74" i="11" s="1"/>
  <c r="F75" i="11"/>
  <c r="G75" i="11" s="1"/>
  <c r="F76" i="11"/>
  <c r="G76" i="11" s="1"/>
  <c r="F77" i="11"/>
  <c r="G77" i="11" s="1"/>
  <c r="F78" i="11"/>
  <c r="G78" i="11" s="1"/>
  <c r="F79" i="11"/>
  <c r="G79" i="11" s="1"/>
  <c r="F80" i="11"/>
  <c r="G80" i="11" s="1"/>
  <c r="F81" i="11"/>
  <c r="G81" i="11" s="1"/>
  <c r="F82" i="11"/>
  <c r="G82" i="11" s="1"/>
  <c r="F83" i="11"/>
  <c r="G83" i="11" s="1"/>
  <c r="F84" i="11"/>
  <c r="G84" i="11" s="1"/>
  <c r="F85" i="11"/>
  <c r="G85" i="11" s="1"/>
  <c r="F86" i="11"/>
  <c r="G86" i="11" s="1"/>
  <c r="F87" i="11"/>
  <c r="G87" i="11" s="1"/>
  <c r="F88" i="11"/>
  <c r="G88" i="11" s="1"/>
  <c r="F89" i="11"/>
  <c r="G89" i="11" s="1"/>
  <c r="F90" i="11"/>
  <c r="G90" i="11" s="1"/>
  <c r="F91" i="11"/>
  <c r="G91" i="11" s="1"/>
  <c r="F92" i="11"/>
  <c r="G92" i="11" s="1"/>
  <c r="F93" i="11"/>
  <c r="G93" i="11" s="1"/>
  <c r="F94" i="11"/>
  <c r="G94" i="11" s="1"/>
  <c r="F95" i="11"/>
  <c r="G95" i="11" s="1"/>
  <c r="F96" i="11"/>
  <c r="G96" i="11" s="1"/>
  <c r="F97" i="11"/>
  <c r="G97" i="11" s="1"/>
  <c r="F98" i="11"/>
  <c r="G98" i="11" s="1"/>
  <c r="F99" i="11"/>
  <c r="G99" i="11" s="1"/>
  <c r="F100" i="11"/>
  <c r="G100" i="11" s="1"/>
  <c r="F101" i="11"/>
  <c r="G101" i="11" s="1"/>
  <c r="F102" i="11"/>
  <c r="G102" i="11" s="1"/>
  <c r="F103" i="11"/>
  <c r="G103" i="11" s="1"/>
  <c r="F104" i="11"/>
  <c r="G104" i="11" s="1"/>
  <c r="F105" i="11"/>
  <c r="G105" i="11" s="1"/>
  <c r="F106" i="11"/>
  <c r="G106" i="11" s="1"/>
  <c r="F107" i="11"/>
  <c r="G107" i="11" s="1"/>
  <c r="F108" i="11"/>
  <c r="G108" i="11" s="1"/>
  <c r="F109" i="11"/>
  <c r="G109" i="11" s="1"/>
  <c r="F110" i="11"/>
  <c r="G110" i="11" s="1"/>
  <c r="F111" i="11"/>
  <c r="G111" i="11" s="1"/>
  <c r="F112" i="11"/>
  <c r="G112" i="11" s="1"/>
  <c r="F113" i="11"/>
  <c r="G113" i="11" s="1"/>
  <c r="F114" i="11"/>
  <c r="G114" i="11" s="1"/>
  <c r="F115" i="11"/>
  <c r="G115" i="11" s="1"/>
  <c r="F116" i="11"/>
  <c r="G116" i="11" s="1"/>
  <c r="F117" i="11"/>
  <c r="G117" i="11" s="1"/>
  <c r="F118" i="11"/>
  <c r="G118" i="11" s="1"/>
  <c r="F119" i="11"/>
  <c r="G119" i="11" s="1"/>
  <c r="F120" i="11"/>
  <c r="G120" i="11" s="1"/>
  <c r="F121" i="11"/>
  <c r="G121" i="11" s="1"/>
  <c r="F122" i="11"/>
  <c r="G122" i="11" s="1"/>
  <c r="F123" i="11"/>
  <c r="G123" i="11" s="1"/>
  <c r="F124" i="11"/>
  <c r="G124" i="11" s="1"/>
  <c r="F125" i="11"/>
  <c r="G125" i="11" s="1"/>
  <c r="F126" i="11"/>
  <c r="G126" i="11" s="1"/>
  <c r="F127" i="11"/>
  <c r="G127" i="11" s="1"/>
  <c r="F128" i="11"/>
  <c r="G128" i="11" s="1"/>
  <c r="F129" i="11"/>
  <c r="G129" i="11" s="1"/>
  <c r="F130" i="11"/>
  <c r="G130" i="11" s="1"/>
  <c r="F131" i="11"/>
  <c r="G131" i="11" s="1"/>
  <c r="F132" i="11"/>
  <c r="G132" i="11" s="1"/>
  <c r="F133" i="11"/>
  <c r="G133" i="11" s="1"/>
  <c r="F134" i="11"/>
  <c r="G134" i="11" s="1"/>
  <c r="F135" i="11"/>
  <c r="G135" i="11" s="1"/>
  <c r="F136" i="11"/>
  <c r="G136" i="11" s="1"/>
  <c r="F137" i="11"/>
  <c r="G137" i="11" s="1"/>
  <c r="F138" i="11"/>
  <c r="G138" i="11" s="1"/>
  <c r="F139" i="11"/>
  <c r="G139" i="11" s="1"/>
  <c r="F140" i="11"/>
  <c r="G140" i="11" s="1"/>
  <c r="F141" i="11"/>
  <c r="G141" i="11" s="1"/>
  <c r="F142" i="11"/>
  <c r="G142" i="11" s="1"/>
  <c r="F143" i="11"/>
  <c r="G143" i="11" s="1"/>
  <c r="F144" i="11"/>
  <c r="G144" i="11" s="1"/>
  <c r="F145" i="11"/>
  <c r="G145" i="11" s="1"/>
  <c r="F146" i="11"/>
  <c r="G146" i="11" s="1"/>
  <c r="F147" i="11"/>
  <c r="G147" i="11" s="1"/>
  <c r="F148" i="11"/>
  <c r="G148" i="11" s="1"/>
  <c r="F149" i="11"/>
  <c r="G149" i="11" s="1"/>
  <c r="F150" i="11"/>
  <c r="G150" i="11" s="1"/>
  <c r="F151" i="11"/>
  <c r="G151" i="11" s="1"/>
  <c r="F152" i="11"/>
  <c r="G152" i="11" s="1"/>
  <c r="F153" i="11"/>
  <c r="G153" i="11" s="1"/>
  <c r="F154" i="11"/>
  <c r="G154" i="11" s="1"/>
  <c r="F155" i="11"/>
  <c r="G155" i="11" s="1"/>
  <c r="F156" i="11"/>
  <c r="G156" i="11" s="1"/>
  <c r="F157" i="11"/>
  <c r="G157" i="11" s="1"/>
  <c r="F158" i="11"/>
  <c r="G158" i="11" s="1"/>
  <c r="F159" i="11"/>
  <c r="G159" i="11" s="1"/>
  <c r="F160" i="11"/>
  <c r="G160" i="11" s="1"/>
  <c r="F161" i="11"/>
  <c r="G161" i="11" s="1"/>
  <c r="F162" i="11"/>
  <c r="G162" i="11" s="1"/>
  <c r="F163" i="11"/>
  <c r="G163" i="11" s="1"/>
  <c r="F164" i="11"/>
  <c r="G164" i="11" s="1"/>
  <c r="F165" i="11"/>
  <c r="G165" i="11" s="1"/>
  <c r="F166" i="11"/>
  <c r="G166" i="11" s="1"/>
  <c r="F167" i="11"/>
  <c r="G167" i="11" s="1"/>
  <c r="F168" i="11"/>
  <c r="G168" i="11" s="1"/>
  <c r="F169" i="11"/>
  <c r="G169" i="11" s="1"/>
  <c r="F170" i="11"/>
  <c r="G170" i="11" s="1"/>
  <c r="F171" i="11"/>
  <c r="G171" i="11" s="1"/>
  <c r="F172" i="11"/>
  <c r="G172" i="11" s="1"/>
  <c r="F173" i="11"/>
  <c r="G173" i="11" s="1"/>
  <c r="F174" i="11"/>
  <c r="G174" i="11" s="1"/>
  <c r="F175" i="11"/>
  <c r="G175" i="11" s="1"/>
  <c r="F176" i="11"/>
  <c r="G176" i="11" s="1"/>
  <c r="F177" i="11"/>
  <c r="G177" i="11" s="1"/>
  <c r="F178" i="11"/>
  <c r="G178" i="11" s="1"/>
  <c r="F179" i="11"/>
  <c r="G179" i="11" s="1"/>
  <c r="F180" i="11"/>
  <c r="G180" i="11" s="1"/>
  <c r="F181" i="11"/>
  <c r="G181" i="11" s="1"/>
  <c r="F182" i="11"/>
  <c r="G182" i="11" s="1"/>
  <c r="F183" i="11"/>
  <c r="G183" i="11" s="1"/>
  <c r="F184" i="11"/>
  <c r="G184" i="11" s="1"/>
  <c r="F185" i="11"/>
  <c r="G185" i="11" s="1"/>
  <c r="F186" i="11"/>
  <c r="G186" i="11" s="1"/>
  <c r="F187" i="11"/>
  <c r="G187" i="11" s="1"/>
  <c r="F188" i="11"/>
  <c r="G188" i="11" s="1"/>
  <c r="F189" i="11"/>
  <c r="G189" i="11" s="1"/>
  <c r="F190" i="11"/>
  <c r="G190" i="11" s="1"/>
  <c r="F191" i="11"/>
  <c r="G191" i="11" s="1"/>
  <c r="F192" i="11"/>
  <c r="G192" i="11" s="1"/>
  <c r="F193" i="11"/>
  <c r="G193" i="11" s="1"/>
  <c r="F194" i="11"/>
  <c r="G194" i="11" s="1"/>
  <c r="F195" i="11"/>
  <c r="G195" i="11" s="1"/>
  <c r="F196" i="11"/>
  <c r="G196" i="11" s="1"/>
  <c r="F197" i="11"/>
  <c r="G197" i="11" s="1"/>
  <c r="F198" i="11"/>
  <c r="G198" i="11" s="1"/>
  <c r="F199" i="11"/>
  <c r="G199" i="11" s="1"/>
  <c r="F200" i="11"/>
  <c r="G200" i="11" s="1"/>
  <c r="F201" i="11"/>
  <c r="G201" i="11" s="1"/>
  <c r="F202" i="11"/>
  <c r="G202" i="11" s="1"/>
  <c r="F203" i="11"/>
  <c r="G203" i="11" s="1"/>
  <c r="F204" i="11"/>
  <c r="G204" i="11" s="1"/>
  <c r="F205" i="11"/>
  <c r="G205" i="11" s="1"/>
  <c r="F206" i="11"/>
  <c r="G206" i="11" s="1"/>
  <c r="F207" i="11"/>
  <c r="G207" i="11" s="1"/>
  <c r="F208" i="11"/>
  <c r="G208" i="11" s="1"/>
  <c r="F209" i="11"/>
  <c r="G209" i="11" s="1"/>
  <c r="F210" i="11"/>
  <c r="G210" i="11" s="1"/>
  <c r="F211" i="11"/>
  <c r="G211" i="11" s="1"/>
  <c r="F212" i="11"/>
  <c r="G212" i="11" s="1"/>
  <c r="F213" i="11"/>
  <c r="G213" i="11" s="1"/>
  <c r="F214" i="11"/>
  <c r="G214" i="11" s="1"/>
  <c r="F215" i="11"/>
  <c r="G215" i="11" s="1"/>
  <c r="F216" i="11"/>
  <c r="G216" i="11" s="1"/>
  <c r="F217" i="11"/>
  <c r="G217" i="11" s="1"/>
  <c r="F218" i="11"/>
  <c r="G218" i="11" s="1"/>
  <c r="F219" i="11"/>
  <c r="G219" i="11" s="1"/>
  <c r="F220" i="11"/>
  <c r="G220" i="11" s="1"/>
  <c r="F221" i="11"/>
  <c r="G221" i="11" s="1"/>
  <c r="F222" i="11"/>
  <c r="G222" i="11" s="1"/>
  <c r="F223" i="11"/>
  <c r="G223" i="11" s="1"/>
  <c r="F224" i="11"/>
  <c r="G224" i="11" s="1"/>
  <c r="F225" i="11"/>
  <c r="G225" i="11" s="1"/>
  <c r="F226" i="11"/>
  <c r="G226" i="11" s="1"/>
  <c r="F227" i="11"/>
  <c r="G227" i="11" s="1"/>
  <c r="F228" i="11"/>
  <c r="G228" i="11" s="1"/>
  <c r="F229" i="11"/>
  <c r="G229" i="11" s="1"/>
  <c r="F230" i="11"/>
  <c r="G230" i="11" s="1"/>
  <c r="F231" i="11"/>
  <c r="G231" i="11" s="1"/>
  <c r="F232" i="11"/>
  <c r="G232" i="11" s="1"/>
  <c r="F233" i="11"/>
  <c r="G233" i="11" s="1"/>
  <c r="F234" i="11"/>
  <c r="G234" i="11" s="1"/>
  <c r="F235" i="11"/>
  <c r="G235" i="11" s="1"/>
  <c r="F236" i="11"/>
  <c r="G236" i="11" s="1"/>
  <c r="F237" i="11"/>
  <c r="G237" i="11" s="1"/>
  <c r="F238" i="11"/>
  <c r="G238" i="11" s="1"/>
  <c r="F239" i="11"/>
  <c r="G239" i="11" s="1"/>
  <c r="F240" i="11"/>
  <c r="G240" i="11" s="1"/>
  <c r="F241" i="11"/>
  <c r="G241" i="11" s="1"/>
  <c r="F242" i="11"/>
  <c r="G242" i="11" s="1"/>
  <c r="F243" i="11"/>
  <c r="G243" i="11" s="1"/>
  <c r="F244" i="11"/>
  <c r="G244" i="11" s="1"/>
  <c r="F245" i="11"/>
  <c r="G245" i="11" s="1"/>
  <c r="F246" i="11"/>
  <c r="G246" i="11" s="1"/>
  <c r="F247" i="11"/>
  <c r="G247" i="11" s="1"/>
  <c r="F248" i="11"/>
  <c r="G248" i="11" s="1"/>
  <c r="F249" i="11"/>
  <c r="G249" i="11" s="1"/>
  <c r="F250" i="11"/>
  <c r="G250" i="11" s="1"/>
  <c r="F251" i="11"/>
  <c r="G251" i="11" s="1"/>
  <c r="F252" i="11"/>
  <c r="G252" i="11" s="1"/>
  <c r="F253" i="11"/>
  <c r="G253" i="11" s="1"/>
  <c r="F254" i="11"/>
  <c r="G254" i="11" s="1"/>
  <c r="F255" i="11"/>
  <c r="G255" i="11" s="1"/>
  <c r="F256" i="11"/>
  <c r="G256" i="11" s="1"/>
  <c r="F257" i="11"/>
  <c r="G257" i="11" s="1"/>
  <c r="F258" i="11"/>
  <c r="G258" i="11" s="1"/>
  <c r="F259" i="11"/>
  <c r="G259" i="11" s="1"/>
  <c r="F260" i="11"/>
  <c r="G260" i="11" s="1"/>
  <c r="F261" i="11"/>
  <c r="G261" i="11" s="1"/>
  <c r="F262" i="11"/>
  <c r="G262" i="11" s="1"/>
  <c r="F263" i="11"/>
  <c r="G263" i="11" s="1"/>
  <c r="F264" i="11"/>
  <c r="G264" i="11" s="1"/>
  <c r="F265" i="11"/>
  <c r="G265" i="11" s="1"/>
  <c r="F266" i="11"/>
  <c r="G266" i="11" s="1"/>
  <c r="F267" i="11"/>
  <c r="G267" i="11" s="1"/>
  <c r="F268" i="11"/>
  <c r="G268" i="11" s="1"/>
  <c r="F269" i="11"/>
  <c r="G269" i="11" s="1"/>
  <c r="F270" i="11"/>
  <c r="G270" i="11" s="1"/>
  <c r="F271" i="11"/>
  <c r="G271" i="11" s="1"/>
  <c r="F272" i="11"/>
  <c r="G272" i="11" s="1"/>
  <c r="F273" i="11"/>
  <c r="G273" i="11" s="1"/>
  <c r="F274" i="11"/>
  <c r="G274" i="11" s="1"/>
  <c r="F275" i="11"/>
  <c r="G275" i="11" s="1"/>
  <c r="F276" i="11"/>
  <c r="G276" i="11" s="1"/>
  <c r="F277" i="11"/>
  <c r="G277" i="11" s="1"/>
  <c r="F278" i="11"/>
  <c r="G278" i="11" s="1"/>
  <c r="F279" i="11"/>
  <c r="G279" i="11" s="1"/>
  <c r="F280" i="11"/>
  <c r="G280" i="11" s="1"/>
  <c r="F281" i="11"/>
  <c r="G281" i="11" s="1"/>
  <c r="F282" i="11"/>
  <c r="G282" i="11" s="1"/>
  <c r="F283" i="11"/>
  <c r="G283" i="11" s="1"/>
  <c r="F284" i="11"/>
  <c r="G284" i="11" s="1"/>
  <c r="F285" i="11"/>
  <c r="G285" i="11" s="1"/>
  <c r="F286" i="11"/>
  <c r="G286" i="11" s="1"/>
  <c r="F287" i="11"/>
  <c r="G287" i="11" s="1"/>
  <c r="F288" i="11"/>
  <c r="G288" i="11" s="1"/>
  <c r="F289" i="11"/>
  <c r="G289" i="11" s="1"/>
  <c r="F290" i="11"/>
  <c r="G290" i="11" s="1"/>
  <c r="F291" i="11"/>
  <c r="G291" i="11" s="1"/>
  <c r="F292" i="11"/>
  <c r="G292" i="11" s="1"/>
  <c r="F293" i="11"/>
  <c r="G293" i="11" s="1"/>
  <c r="F294" i="11"/>
  <c r="G294" i="11" s="1"/>
  <c r="F295" i="11"/>
  <c r="G295" i="11" s="1"/>
  <c r="F296" i="11"/>
  <c r="G296" i="11" s="1"/>
  <c r="F297" i="11"/>
  <c r="G297" i="11" s="1"/>
  <c r="F298" i="11"/>
  <c r="G298" i="11" s="1"/>
  <c r="F299" i="11"/>
  <c r="G299" i="11" s="1"/>
  <c r="F300" i="11"/>
  <c r="G300" i="11" s="1"/>
  <c r="F301" i="11"/>
  <c r="G301" i="11" s="1"/>
  <c r="F302" i="11"/>
  <c r="G302" i="11" s="1"/>
  <c r="F303" i="11"/>
  <c r="G303" i="11" s="1"/>
  <c r="F304" i="11"/>
  <c r="G304" i="11" s="1"/>
  <c r="F305" i="11"/>
  <c r="G305" i="11" s="1"/>
  <c r="F306" i="11"/>
  <c r="G306" i="11" s="1"/>
  <c r="F307" i="11"/>
  <c r="G307" i="11" s="1"/>
  <c r="F308" i="11"/>
  <c r="G308" i="11" s="1"/>
  <c r="F309" i="11"/>
  <c r="G309" i="11" s="1"/>
  <c r="F310" i="11"/>
  <c r="G310" i="11" s="1"/>
  <c r="F311" i="11"/>
  <c r="G311" i="11" s="1"/>
  <c r="F312" i="11"/>
  <c r="G312" i="11" s="1"/>
  <c r="F313" i="11"/>
  <c r="G313" i="11" s="1"/>
  <c r="F314" i="11"/>
  <c r="G314" i="11" s="1"/>
  <c r="F315" i="11"/>
  <c r="G315" i="11" s="1"/>
  <c r="F316" i="11"/>
  <c r="G316" i="11" s="1"/>
  <c r="F317" i="11"/>
  <c r="G317" i="11" s="1"/>
  <c r="F318" i="11"/>
  <c r="G318" i="11" s="1"/>
  <c r="F319" i="11"/>
  <c r="G319" i="11" s="1"/>
  <c r="F320" i="11"/>
  <c r="G320" i="11" s="1"/>
  <c r="F321" i="11"/>
  <c r="G321" i="11" s="1"/>
  <c r="F322" i="11"/>
  <c r="G322" i="11" s="1"/>
  <c r="F323" i="11"/>
  <c r="G323" i="11" s="1"/>
  <c r="F324" i="11"/>
  <c r="G324" i="11" s="1"/>
  <c r="F325" i="11"/>
  <c r="G325" i="11" s="1"/>
  <c r="F326" i="11"/>
  <c r="G326" i="11" s="1"/>
  <c r="F327" i="11"/>
  <c r="G327" i="11" s="1"/>
  <c r="F328" i="11"/>
  <c r="G328" i="11" s="1"/>
  <c r="F329" i="11"/>
  <c r="G329" i="11" s="1"/>
  <c r="F330" i="11"/>
  <c r="G330" i="11" s="1"/>
  <c r="F331" i="11"/>
  <c r="G331" i="11" s="1"/>
  <c r="F332" i="11"/>
  <c r="G332" i="11" s="1"/>
  <c r="F333" i="11"/>
  <c r="G333" i="11" s="1"/>
  <c r="F334" i="11"/>
  <c r="G334" i="11" s="1"/>
  <c r="F335" i="11"/>
  <c r="G335" i="11" s="1"/>
  <c r="F336" i="11"/>
  <c r="G336" i="11" s="1"/>
  <c r="F337" i="11"/>
  <c r="G337" i="11" s="1"/>
  <c r="F338" i="11"/>
  <c r="G338" i="11" s="1"/>
  <c r="F339" i="11"/>
  <c r="G339" i="11" s="1"/>
  <c r="F340" i="11"/>
  <c r="G340" i="11" s="1"/>
  <c r="F341" i="11"/>
  <c r="G341" i="11" s="1"/>
  <c r="F342" i="11"/>
  <c r="G342" i="11" s="1"/>
  <c r="F343" i="11"/>
  <c r="G343" i="11" s="1"/>
  <c r="F344" i="11"/>
  <c r="G344" i="11" s="1"/>
  <c r="F345" i="11"/>
  <c r="G345" i="11" s="1"/>
  <c r="F346" i="11"/>
  <c r="G346" i="11" s="1"/>
  <c r="F347" i="11"/>
  <c r="G347" i="11" s="1"/>
  <c r="F348" i="11"/>
  <c r="G348" i="11" s="1"/>
  <c r="F349" i="11"/>
  <c r="G349" i="11" s="1"/>
  <c r="F350" i="11"/>
  <c r="G350" i="11" s="1"/>
  <c r="F351" i="11"/>
  <c r="G351" i="11" s="1"/>
  <c r="F352" i="11"/>
  <c r="G352" i="11" s="1"/>
  <c r="F353" i="11"/>
  <c r="G353" i="11" s="1"/>
  <c r="F354" i="11"/>
  <c r="G354" i="11" s="1"/>
  <c r="F355" i="11"/>
  <c r="G355" i="11" s="1"/>
  <c r="F356" i="11"/>
  <c r="G356" i="11" s="1"/>
  <c r="F357" i="11"/>
  <c r="G357" i="11" s="1"/>
  <c r="F358" i="11"/>
  <c r="G358" i="11" s="1"/>
  <c r="F359" i="11"/>
  <c r="G359" i="11" s="1"/>
  <c r="F360" i="11"/>
  <c r="G360" i="11" s="1"/>
  <c r="F361" i="11"/>
  <c r="G361" i="11" s="1"/>
  <c r="F362" i="11"/>
  <c r="G362" i="11" s="1"/>
  <c r="F363" i="11"/>
  <c r="G363" i="11" s="1"/>
  <c r="F364" i="11"/>
  <c r="G364" i="11" s="1"/>
  <c r="F365" i="11"/>
  <c r="G365" i="11" s="1"/>
  <c r="F366" i="11"/>
  <c r="G366" i="11" s="1"/>
  <c r="F367" i="11"/>
  <c r="G367" i="11" s="1"/>
  <c r="F368" i="11"/>
  <c r="G368" i="11" s="1"/>
  <c r="F369" i="11"/>
  <c r="G369" i="11" s="1"/>
  <c r="F370" i="11"/>
  <c r="G370" i="11" s="1"/>
  <c r="F371" i="11"/>
  <c r="G371" i="11" s="1"/>
  <c r="F372" i="11"/>
  <c r="G372" i="11" s="1"/>
  <c r="F373" i="11"/>
  <c r="G373" i="11" s="1"/>
  <c r="F374" i="11"/>
  <c r="G374" i="11" s="1"/>
  <c r="F375" i="11"/>
  <c r="G375" i="11" s="1"/>
  <c r="F376" i="11"/>
  <c r="G376" i="11" s="1"/>
  <c r="F377" i="11"/>
  <c r="G377" i="11" s="1"/>
  <c r="F378" i="11"/>
  <c r="G378" i="11" s="1"/>
  <c r="F379" i="11"/>
  <c r="G379" i="11" s="1"/>
  <c r="F380" i="11"/>
  <c r="G380" i="11" s="1"/>
  <c r="F381" i="11"/>
  <c r="G381" i="11" s="1"/>
  <c r="F382" i="11"/>
  <c r="G382" i="11" s="1"/>
  <c r="F383" i="11"/>
  <c r="G383" i="11" s="1"/>
  <c r="F384" i="11"/>
  <c r="G384" i="11" s="1"/>
  <c r="F385" i="11"/>
  <c r="G385" i="11" s="1"/>
  <c r="F386" i="11"/>
  <c r="G386" i="11" s="1"/>
  <c r="F387" i="11"/>
  <c r="G387" i="11" s="1"/>
  <c r="F388" i="11"/>
  <c r="G388" i="11" s="1"/>
  <c r="F389" i="11"/>
  <c r="G389" i="11" s="1"/>
  <c r="F390" i="11"/>
  <c r="G390" i="11" s="1"/>
  <c r="F391" i="11"/>
  <c r="G391" i="11" s="1"/>
  <c r="F392" i="11"/>
  <c r="G392" i="11" s="1"/>
  <c r="F393" i="11"/>
  <c r="G393" i="11" s="1"/>
  <c r="F394" i="11"/>
  <c r="G394" i="11" s="1"/>
  <c r="F395" i="11"/>
  <c r="G395" i="11" s="1"/>
  <c r="F396" i="11"/>
  <c r="G396" i="11" s="1"/>
  <c r="F397" i="11"/>
  <c r="G397" i="11" s="1"/>
  <c r="F398" i="11"/>
  <c r="G398" i="11" s="1"/>
  <c r="F399" i="11"/>
  <c r="G399" i="11" s="1"/>
  <c r="F400" i="11"/>
  <c r="G400" i="11" s="1"/>
  <c r="F401" i="11"/>
  <c r="G401" i="11" s="1"/>
  <c r="F402" i="11"/>
  <c r="G402" i="11" s="1"/>
  <c r="F403" i="11"/>
  <c r="G403" i="11" s="1"/>
  <c r="F404" i="11"/>
  <c r="G404" i="11" s="1"/>
  <c r="F405" i="11"/>
  <c r="G405" i="11" s="1"/>
  <c r="F406" i="11"/>
  <c r="G406" i="11" s="1"/>
  <c r="F407" i="11"/>
  <c r="G407" i="11" s="1"/>
  <c r="F408" i="11"/>
  <c r="G408" i="11" s="1"/>
  <c r="F409" i="11"/>
  <c r="G409" i="11" s="1"/>
  <c r="F410" i="11"/>
  <c r="G410" i="11" s="1"/>
  <c r="F411" i="11"/>
  <c r="G411" i="11" s="1"/>
  <c r="F412" i="11"/>
  <c r="G412" i="11" s="1"/>
  <c r="F413" i="11"/>
  <c r="G413" i="11" s="1"/>
  <c r="F414" i="11"/>
  <c r="G414" i="11" s="1"/>
  <c r="F415" i="11"/>
  <c r="G415" i="11" s="1"/>
  <c r="F416" i="11"/>
  <c r="G416" i="11" s="1"/>
  <c r="F417" i="11"/>
  <c r="G417" i="11" s="1"/>
  <c r="F418" i="11"/>
  <c r="G418" i="11" s="1"/>
  <c r="F419" i="11"/>
  <c r="G419" i="11" s="1"/>
  <c r="F420" i="11"/>
  <c r="G420" i="11" s="1"/>
  <c r="F421" i="11"/>
  <c r="G421" i="11" s="1"/>
  <c r="F422" i="11"/>
  <c r="G422" i="11" s="1"/>
  <c r="F423" i="11"/>
  <c r="G423" i="11" s="1"/>
  <c r="F424" i="11"/>
  <c r="G424" i="11" s="1"/>
  <c r="F425" i="11"/>
  <c r="G425" i="11" s="1"/>
  <c r="F426" i="11"/>
  <c r="G426" i="11" s="1"/>
  <c r="F427" i="11"/>
  <c r="G427" i="11" s="1"/>
  <c r="F428" i="11"/>
  <c r="G428" i="11" s="1"/>
  <c r="F429" i="11"/>
  <c r="G429" i="11" s="1"/>
  <c r="F430" i="11"/>
  <c r="G430" i="11" s="1"/>
  <c r="F431" i="11"/>
  <c r="G431" i="11" s="1"/>
  <c r="F432" i="11"/>
  <c r="G432" i="11" s="1"/>
  <c r="F433" i="11"/>
  <c r="G433" i="11" s="1"/>
  <c r="F434" i="11"/>
  <c r="G434" i="11" s="1"/>
  <c r="F435" i="11"/>
  <c r="G435" i="11" s="1"/>
  <c r="F436" i="11"/>
  <c r="G436" i="11" s="1"/>
  <c r="F437" i="11"/>
  <c r="G437" i="11" s="1"/>
  <c r="F438" i="11"/>
  <c r="G438" i="11" s="1"/>
  <c r="F439" i="11"/>
  <c r="G439" i="11" s="1"/>
  <c r="F440" i="11"/>
  <c r="G440" i="11" s="1"/>
  <c r="F441" i="11"/>
  <c r="G441" i="11" s="1"/>
  <c r="F442" i="11"/>
  <c r="G442" i="11" s="1"/>
  <c r="F443" i="11"/>
  <c r="G443" i="11" s="1"/>
  <c r="F444" i="11"/>
  <c r="G444" i="11" s="1"/>
  <c r="F445" i="11"/>
  <c r="G445" i="11" s="1"/>
  <c r="F446" i="11"/>
  <c r="G446" i="11" s="1"/>
  <c r="F447" i="11"/>
  <c r="G447" i="11" s="1"/>
  <c r="F448" i="11"/>
  <c r="G448" i="11" s="1"/>
  <c r="F449" i="11"/>
  <c r="G449" i="11" s="1"/>
  <c r="F450" i="11"/>
  <c r="G450" i="11" s="1"/>
  <c r="F451" i="11"/>
  <c r="G451" i="11" s="1"/>
  <c r="F452" i="11"/>
  <c r="G452" i="11" s="1"/>
  <c r="F453" i="11"/>
  <c r="G453" i="11" s="1"/>
  <c r="F454" i="11"/>
  <c r="G454" i="11" s="1"/>
  <c r="F455" i="11"/>
  <c r="G455" i="11" s="1"/>
  <c r="F456" i="11"/>
  <c r="G456" i="11" s="1"/>
  <c r="F457" i="11"/>
  <c r="G457" i="11" s="1"/>
  <c r="F458" i="11"/>
  <c r="G458" i="11" s="1"/>
  <c r="F459" i="11"/>
  <c r="G459" i="11" s="1"/>
  <c r="F460" i="11"/>
  <c r="G460" i="11" s="1"/>
  <c r="F461" i="11"/>
  <c r="G461" i="11" s="1"/>
  <c r="F462" i="11"/>
  <c r="G462" i="11" s="1"/>
  <c r="F463" i="11"/>
  <c r="G463" i="11" s="1"/>
  <c r="F464" i="11"/>
  <c r="G464" i="11" s="1"/>
  <c r="F465" i="11"/>
  <c r="G465" i="11" s="1"/>
  <c r="F466" i="11"/>
  <c r="G466" i="11" s="1"/>
  <c r="F467" i="11"/>
  <c r="G467" i="11" s="1"/>
  <c r="F468" i="11"/>
  <c r="G468" i="11" s="1"/>
  <c r="F469" i="11"/>
  <c r="G469" i="11" s="1"/>
  <c r="F470" i="11"/>
  <c r="G470" i="11" s="1"/>
  <c r="F471" i="11"/>
  <c r="G471" i="11" s="1"/>
  <c r="F472" i="11"/>
  <c r="G472" i="11" s="1"/>
  <c r="F473" i="11"/>
  <c r="G473" i="11" s="1"/>
  <c r="F474" i="11"/>
  <c r="G474" i="11" s="1"/>
  <c r="F475" i="11"/>
  <c r="G475" i="11" s="1"/>
  <c r="F476" i="11"/>
  <c r="G476" i="11" s="1"/>
  <c r="F477" i="11"/>
  <c r="G477" i="11" s="1"/>
  <c r="F478" i="11"/>
  <c r="G478" i="11" s="1"/>
  <c r="F479" i="11"/>
  <c r="G479" i="11" s="1"/>
  <c r="F480" i="11"/>
  <c r="G480" i="11" s="1"/>
  <c r="F481" i="11"/>
  <c r="G481" i="11" s="1"/>
  <c r="F482" i="11"/>
  <c r="G482" i="11" s="1"/>
  <c r="F483" i="11"/>
  <c r="G483" i="11" s="1"/>
  <c r="F484" i="11"/>
  <c r="G484" i="11" s="1"/>
  <c r="F485" i="11"/>
  <c r="G485" i="11" s="1"/>
  <c r="F486" i="11"/>
  <c r="G486" i="11" s="1"/>
  <c r="F487" i="11"/>
  <c r="G487" i="11" s="1"/>
  <c r="F488" i="11"/>
  <c r="G488" i="11" s="1"/>
  <c r="F489" i="11"/>
  <c r="G489" i="11" s="1"/>
  <c r="F490" i="11"/>
  <c r="G490" i="11" s="1"/>
  <c r="F491" i="11"/>
  <c r="G491" i="11" s="1"/>
  <c r="F492" i="11"/>
  <c r="G492" i="11" s="1"/>
  <c r="F493" i="11"/>
  <c r="G493" i="11" s="1"/>
  <c r="F494" i="11"/>
  <c r="G494" i="11" s="1"/>
  <c r="F495" i="11"/>
  <c r="G495" i="11" s="1"/>
  <c r="F496" i="11"/>
  <c r="G496" i="11" s="1"/>
  <c r="F497" i="11"/>
  <c r="G497" i="11" s="1"/>
  <c r="F498" i="11"/>
  <c r="G498" i="11" s="1"/>
  <c r="F499" i="11"/>
  <c r="G499" i="11" s="1"/>
  <c r="F500" i="11"/>
  <c r="G500" i="11" s="1"/>
  <c r="F501" i="11"/>
  <c r="G501" i="11" s="1"/>
  <c r="F502" i="11"/>
  <c r="G502" i="11" s="1"/>
  <c r="F503" i="11"/>
  <c r="G503" i="11" s="1"/>
  <c r="F504" i="11"/>
  <c r="G504" i="11" s="1"/>
  <c r="F505" i="11"/>
  <c r="G505" i="11" s="1"/>
  <c r="F506" i="11"/>
  <c r="G506" i="11" s="1"/>
  <c r="F507" i="11"/>
  <c r="G507" i="11" s="1"/>
  <c r="F508" i="11"/>
  <c r="G508" i="11" s="1"/>
  <c r="F509" i="11"/>
  <c r="G509" i="11" s="1"/>
  <c r="F510" i="11"/>
  <c r="G510" i="11" s="1"/>
  <c r="F511" i="11"/>
  <c r="G511" i="11" s="1"/>
  <c r="F512" i="11"/>
  <c r="G512" i="11" s="1"/>
  <c r="F513" i="11"/>
  <c r="G513" i="11" s="1"/>
  <c r="F514" i="11"/>
  <c r="G514" i="11" s="1"/>
  <c r="F515" i="11"/>
  <c r="G515" i="11" s="1"/>
  <c r="F516" i="11"/>
  <c r="G516" i="11" s="1"/>
  <c r="F517" i="11"/>
  <c r="G517" i="11" s="1"/>
  <c r="F518" i="11"/>
  <c r="G518" i="11" s="1"/>
  <c r="F519" i="11"/>
  <c r="G519" i="11" s="1"/>
  <c r="F520" i="11"/>
  <c r="G520" i="11" s="1"/>
  <c r="F521" i="11"/>
  <c r="G521" i="11" s="1"/>
  <c r="F522" i="11"/>
  <c r="G522" i="11" s="1"/>
  <c r="F523" i="11"/>
  <c r="G523" i="11" s="1"/>
  <c r="F524" i="11"/>
  <c r="G524" i="11" s="1"/>
  <c r="F525" i="11"/>
  <c r="G525" i="11" s="1"/>
  <c r="F526" i="11"/>
  <c r="G526" i="11" s="1"/>
  <c r="F527" i="11"/>
  <c r="G527" i="11" s="1"/>
  <c r="F528" i="11"/>
  <c r="G528" i="11" s="1"/>
  <c r="F529" i="11"/>
  <c r="G529" i="11" s="1"/>
  <c r="F530" i="11"/>
  <c r="G530" i="11" s="1"/>
  <c r="F531" i="11"/>
  <c r="G531" i="11" s="1"/>
  <c r="F532" i="11"/>
  <c r="G532" i="11" s="1"/>
  <c r="F533" i="11"/>
  <c r="G533" i="11" s="1"/>
  <c r="F534" i="11"/>
  <c r="G534" i="11" s="1"/>
  <c r="F535" i="11"/>
  <c r="G535" i="11" s="1"/>
  <c r="F536" i="11"/>
  <c r="G536" i="11" s="1"/>
  <c r="F537" i="11"/>
  <c r="G537" i="11" s="1"/>
  <c r="F538" i="11"/>
  <c r="G538" i="11" s="1"/>
  <c r="F539" i="11"/>
  <c r="G539" i="11" s="1"/>
  <c r="F540" i="11"/>
  <c r="G540" i="11" s="1"/>
  <c r="F541" i="11"/>
  <c r="G541" i="11" s="1"/>
  <c r="F542" i="11"/>
  <c r="G542" i="11" s="1"/>
  <c r="F543" i="11"/>
  <c r="G543" i="11" s="1"/>
  <c r="F544" i="11"/>
  <c r="G544" i="11" s="1"/>
  <c r="F545" i="11"/>
  <c r="G545" i="11" s="1"/>
  <c r="F546" i="11"/>
  <c r="G546" i="11" s="1"/>
  <c r="F547" i="11"/>
  <c r="G547" i="11" s="1"/>
  <c r="F548" i="11"/>
  <c r="G548" i="11" s="1"/>
  <c r="F549" i="11"/>
  <c r="G549" i="11" s="1"/>
  <c r="F550" i="11"/>
  <c r="G550" i="11" s="1"/>
  <c r="F551" i="11"/>
  <c r="G551" i="11" s="1"/>
  <c r="F552" i="11"/>
  <c r="G552" i="11" s="1"/>
  <c r="F553" i="11"/>
  <c r="G553" i="11" s="1"/>
  <c r="F554" i="11"/>
  <c r="G554" i="11" s="1"/>
  <c r="F555" i="11"/>
  <c r="G555" i="11" s="1"/>
  <c r="F556" i="11"/>
  <c r="G556" i="11" s="1"/>
  <c r="F557" i="11"/>
  <c r="G557" i="11" s="1"/>
  <c r="F558" i="11"/>
  <c r="G558" i="11" s="1"/>
  <c r="F559" i="11"/>
  <c r="G559" i="11" s="1"/>
  <c r="F560" i="11"/>
  <c r="G560" i="11" s="1"/>
  <c r="F561" i="11"/>
  <c r="G561" i="11" s="1"/>
  <c r="F562" i="11"/>
  <c r="G562" i="11" s="1"/>
  <c r="F563" i="11"/>
  <c r="G563" i="11" s="1"/>
  <c r="F564" i="11"/>
  <c r="G564" i="11" s="1"/>
  <c r="F565" i="11"/>
  <c r="G565" i="11" s="1"/>
  <c r="F566" i="11"/>
  <c r="G566" i="11" s="1"/>
  <c r="F567" i="11"/>
  <c r="G567" i="11" s="1"/>
  <c r="F568" i="11"/>
  <c r="G568" i="11" s="1"/>
  <c r="F569" i="11"/>
  <c r="G569" i="11" s="1"/>
  <c r="F570" i="11"/>
  <c r="G570" i="11" s="1"/>
  <c r="F571" i="11"/>
  <c r="G571" i="11" s="1"/>
  <c r="F572" i="11"/>
  <c r="G572" i="11" s="1"/>
  <c r="F573" i="11"/>
  <c r="G573" i="11" s="1"/>
  <c r="F574" i="11"/>
  <c r="G574" i="11" s="1"/>
  <c r="F575" i="11"/>
  <c r="G575" i="11" s="1"/>
  <c r="F576" i="11"/>
  <c r="G576" i="11" s="1"/>
  <c r="F577" i="11"/>
  <c r="G577" i="11" s="1"/>
  <c r="F578" i="11"/>
  <c r="G578" i="11" s="1"/>
  <c r="F579" i="11"/>
  <c r="G579" i="11" s="1"/>
  <c r="F580" i="11"/>
  <c r="G580" i="11" s="1"/>
  <c r="F581" i="11"/>
  <c r="G581" i="11" s="1"/>
  <c r="F582" i="11"/>
  <c r="G582" i="11" s="1"/>
  <c r="F583" i="11"/>
  <c r="G583" i="11" s="1"/>
  <c r="F584" i="11"/>
  <c r="G584" i="11" s="1"/>
  <c r="F585" i="11"/>
  <c r="G585" i="11" s="1"/>
  <c r="F586" i="11"/>
  <c r="G586" i="11" s="1"/>
  <c r="F587" i="11"/>
  <c r="G587" i="11" s="1"/>
  <c r="F588" i="11"/>
  <c r="G588" i="11" s="1"/>
  <c r="F589" i="11"/>
  <c r="G589" i="11" s="1"/>
  <c r="F590" i="11"/>
  <c r="G590" i="11" s="1"/>
  <c r="F591" i="11"/>
  <c r="G591" i="11" s="1"/>
  <c r="F592" i="11"/>
  <c r="G592" i="11" s="1"/>
  <c r="F593" i="11"/>
  <c r="G593" i="11" s="1"/>
  <c r="F594" i="11"/>
  <c r="G594" i="11" s="1"/>
  <c r="F595" i="11"/>
  <c r="G595" i="11" s="1"/>
  <c r="F596" i="11"/>
  <c r="G596" i="11" s="1"/>
  <c r="F597" i="11"/>
  <c r="G597" i="11" s="1"/>
  <c r="F598" i="11"/>
  <c r="G598" i="11" s="1"/>
  <c r="F599" i="11"/>
  <c r="G599" i="11" s="1"/>
  <c r="F600" i="11"/>
  <c r="G600" i="11" s="1"/>
  <c r="F601" i="11"/>
  <c r="G601" i="11" s="1"/>
  <c r="F602" i="11"/>
  <c r="G602" i="11" s="1"/>
  <c r="F603" i="11"/>
  <c r="G603" i="11" s="1"/>
  <c r="F604" i="11"/>
  <c r="G604" i="11" s="1"/>
  <c r="F605" i="11"/>
  <c r="G605" i="11" s="1"/>
  <c r="F606" i="11"/>
  <c r="G606" i="11" s="1"/>
  <c r="F607" i="11"/>
  <c r="G607" i="11" s="1"/>
  <c r="F608" i="11"/>
  <c r="G608" i="11" s="1"/>
  <c r="F609" i="11"/>
  <c r="G609" i="11" s="1"/>
  <c r="F610" i="11"/>
  <c r="G610" i="11" s="1"/>
  <c r="F611" i="11"/>
  <c r="G611" i="11" s="1"/>
  <c r="F612" i="11"/>
  <c r="G612" i="11" s="1"/>
  <c r="F613" i="11"/>
  <c r="G613" i="11" s="1"/>
  <c r="F614" i="11"/>
  <c r="G614" i="11" s="1"/>
  <c r="F615" i="11"/>
  <c r="G615" i="11" s="1"/>
  <c r="F616" i="11"/>
  <c r="G616" i="11" s="1"/>
  <c r="F617" i="11"/>
  <c r="G617" i="11" s="1"/>
  <c r="F618" i="11"/>
  <c r="G618" i="11" s="1"/>
  <c r="F619" i="11"/>
  <c r="G619" i="11" s="1"/>
  <c r="F620" i="11"/>
  <c r="G620" i="11" s="1"/>
  <c r="F621" i="11"/>
  <c r="G621" i="11" s="1"/>
  <c r="F622" i="11"/>
  <c r="G622" i="11" s="1"/>
  <c r="F623" i="11"/>
  <c r="G623" i="11" s="1"/>
  <c r="F624" i="11"/>
  <c r="G624" i="11" s="1"/>
  <c r="F625" i="11"/>
  <c r="G625" i="11" s="1"/>
  <c r="F626" i="11"/>
  <c r="G626" i="11" s="1"/>
  <c r="F627" i="11"/>
  <c r="G627" i="11" s="1"/>
  <c r="F628" i="11"/>
  <c r="G628" i="11" s="1"/>
  <c r="F629" i="11"/>
  <c r="G629" i="11" s="1"/>
  <c r="F630" i="11"/>
  <c r="G630" i="11" s="1"/>
  <c r="F631" i="11"/>
  <c r="G631" i="11" s="1"/>
  <c r="F632" i="11"/>
  <c r="G632" i="11" s="1"/>
  <c r="F633" i="11"/>
  <c r="G633" i="11" s="1"/>
  <c r="F634" i="11"/>
  <c r="G634" i="11" s="1"/>
  <c r="F635" i="11"/>
  <c r="G635" i="11" s="1"/>
  <c r="F636" i="11"/>
  <c r="G636" i="11" s="1"/>
  <c r="F637" i="11"/>
  <c r="G637" i="11" s="1"/>
  <c r="F638" i="11"/>
  <c r="G638" i="11" s="1"/>
  <c r="F639" i="11"/>
  <c r="G639" i="11" s="1"/>
  <c r="F640" i="11"/>
  <c r="G640" i="11" s="1"/>
  <c r="F641" i="11"/>
  <c r="G641" i="11" s="1"/>
  <c r="F642" i="11"/>
  <c r="G642" i="11" s="1"/>
  <c r="F643" i="11"/>
  <c r="G643" i="11" s="1"/>
  <c r="F644" i="11"/>
  <c r="G644" i="11" s="1"/>
  <c r="F645" i="11"/>
  <c r="G645" i="11" s="1"/>
  <c r="F646" i="11"/>
  <c r="G646" i="11" s="1"/>
  <c r="F647" i="11"/>
  <c r="G647" i="11" s="1"/>
  <c r="F648" i="11"/>
  <c r="G648" i="11" s="1"/>
  <c r="F649" i="11"/>
  <c r="G649" i="11" s="1"/>
  <c r="F650" i="11"/>
  <c r="G650" i="11" s="1"/>
  <c r="F651" i="11"/>
  <c r="G651" i="11" s="1"/>
  <c r="F652" i="11"/>
  <c r="G652" i="11" s="1"/>
  <c r="F653" i="11"/>
  <c r="G653" i="11" s="1"/>
  <c r="F654" i="11"/>
  <c r="G654" i="11" s="1"/>
  <c r="F655" i="11"/>
  <c r="G655" i="11" s="1"/>
  <c r="F656" i="11"/>
  <c r="G656" i="11" s="1"/>
  <c r="F657" i="11"/>
  <c r="G657" i="11" s="1"/>
  <c r="F658" i="11"/>
  <c r="G658" i="11" s="1"/>
  <c r="F659" i="11"/>
  <c r="G659" i="11" s="1"/>
  <c r="F660" i="11"/>
  <c r="G660" i="11" s="1"/>
  <c r="F661" i="11"/>
  <c r="G661" i="11" s="1"/>
  <c r="F662" i="11"/>
  <c r="G662" i="11" s="1"/>
  <c r="F663" i="11"/>
  <c r="G663" i="11" s="1"/>
  <c r="F664" i="11"/>
  <c r="G664" i="11" s="1"/>
  <c r="F665" i="11"/>
  <c r="G665" i="11" s="1"/>
  <c r="F666" i="11"/>
  <c r="G666" i="11" s="1"/>
  <c r="F667" i="11"/>
  <c r="G667" i="11" s="1"/>
  <c r="F668" i="11"/>
  <c r="G668" i="11" s="1"/>
  <c r="F669" i="11"/>
  <c r="G669" i="11" s="1"/>
  <c r="F670" i="11"/>
  <c r="G670" i="11" s="1"/>
  <c r="F671" i="11"/>
  <c r="G671" i="11" s="1"/>
  <c r="F672" i="11"/>
  <c r="G672" i="11" s="1"/>
  <c r="F673" i="11"/>
  <c r="G673" i="11" s="1"/>
  <c r="F674" i="11"/>
  <c r="G674" i="11" s="1"/>
  <c r="F675" i="11"/>
  <c r="G675" i="11" s="1"/>
  <c r="F2" i="11"/>
  <c r="G2" i="11" s="1"/>
  <c r="G682" i="11" s="1"/>
  <c r="C14" i="10"/>
  <c r="D9" i="9"/>
  <c r="D75" i="8"/>
  <c r="D135" i="7"/>
  <c r="D31" i="6"/>
  <c r="D29" i="4"/>
  <c r="D116" i="2"/>
  <c r="D182" i="3"/>
  <c r="D90" i="1"/>
  <c r="D682" i="11"/>
  <c r="C682" i="11"/>
  <c r="C686" i="11" s="1"/>
  <c r="F682" i="11" l="1"/>
  <c r="C11" i="10" l="1"/>
  <c r="D7" i="10"/>
  <c r="D4" i="10"/>
  <c r="D3" i="10"/>
  <c r="C9" i="9"/>
  <c r="C75" i="8"/>
  <c r="C135" i="7"/>
  <c r="C31" i="6"/>
  <c r="D45" i="5"/>
  <c r="C45" i="5"/>
  <c r="C29" i="4"/>
  <c r="C197" i="3"/>
  <c r="C194" i="3"/>
  <c r="C182" i="3"/>
  <c r="C116" i="2"/>
  <c r="C90" i="1"/>
  <c r="C94" i="1" s="1"/>
</calcChain>
</file>

<file path=xl/sharedStrings.xml><?xml version="1.0" encoding="utf-8"?>
<sst xmlns="http://schemas.openxmlformats.org/spreadsheetml/2006/main" count="85" uniqueCount="35">
  <si>
    <t>gelo</t>
  </si>
  <si>
    <t>C.U.</t>
  </si>
  <si>
    <t>INTESTATARIO</t>
  </si>
  <si>
    <t>INDENNIZZO</t>
  </si>
  <si>
    <t>totale</t>
  </si>
  <si>
    <t>utente</t>
  </si>
  <si>
    <t>FATT. AIMAG</t>
  </si>
  <si>
    <t>ROTTURA DI CONTATORI DOVUTA A GELO</t>
  </si>
  <si>
    <t>intestazione</t>
  </si>
  <si>
    <t>Indennizzo</t>
  </si>
  <si>
    <t>-</t>
  </si>
  <si>
    <t xml:space="preserve">Ammontare del danno a termini di polizza </t>
  </si>
  <si>
    <t>totale assegno</t>
  </si>
  <si>
    <t>totale indennizzo</t>
  </si>
  <si>
    <t>TOTALE</t>
  </si>
  <si>
    <t>INDENNIZZO VECCHIO</t>
  </si>
  <si>
    <t>% su tot fatt</t>
  </si>
  <si>
    <t>differenza fra nuovo e vecchio indennizzo/fatt</t>
  </si>
  <si>
    <t>Legenda Percentuali Applicate</t>
  </si>
  <si>
    <t>da 0 a 100€</t>
  </si>
  <si>
    <t>da 100 a 200 €</t>
  </si>
  <si>
    <t>da 200 a 1.000 €</t>
  </si>
  <si>
    <t>da 1.000 a 5.000 €</t>
  </si>
  <si>
    <t>da 5.000 a 10.000 €</t>
  </si>
  <si>
    <t>da 10.000 a 20.000 €</t>
  </si>
  <si>
    <t>da 20.000 in su</t>
  </si>
  <si>
    <t>20000 massimale</t>
  </si>
  <si>
    <t>non c'è corrispondenza con indennizzo indicato dall'assicurazione.</t>
  </si>
  <si>
    <t>Etichette di riga</t>
  </si>
  <si>
    <t>(vuoto)</t>
  </si>
  <si>
    <t>Totale complessivo</t>
  </si>
  <si>
    <t>Somma di INDENNIZZO VECCHIO</t>
  </si>
  <si>
    <t xml:space="preserve">Somma di indennizzo nuovo calcolato su totale fattura fuga </t>
  </si>
  <si>
    <t>Somma di differenza fra nuovo e vecchio indennizzo/fatt</t>
  </si>
  <si>
    <t xml:space="preserve">   indennizzo nuovo calcolato su totale fattura fuga come da condizioni di gara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</si>
</sst>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_-* #,##0.00\ _€_-;\-* #,##0.00\ _€_-;_-* &quot;-&quot;??\ _€_-;_-@_-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</font>
    <font>
      <sz val="11"/>
      <color rgb="FFFF0000"/>
      <name val="Calibri"/>
      <family val="2"/>
    </font>
    <font>
      <b/>
      <sz val="10"/>
      <color indexed="10"/>
      <name val="Arial"/>
      <family val="2"/>
    </font>
    <font>
      <sz val="11"/>
      <color indexed="8"/>
      <name val="Calibri"/>
      <family val="2"/>
    </font>
    <font>
      <b/>
      <sz val="11"/>
      <color rgb="FFFF0000"/>
      <name val="Calibri"/>
      <family val="2"/>
    </font>
    <font>
      <sz val="10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0"/>
      <name val="Calibri"/>
      <family val="2"/>
    </font>
    <font>
      <b/>
      <sz val="9"/>
      <name val="Calibri"/>
      <family val="2"/>
    </font>
    <font>
      <sz val="10"/>
      <color theme="1"/>
      <name val="Calibri"/>
      <family val="2"/>
      <scheme val="minor"/>
    </font>
    <font>
      <b/>
      <sz val="11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b/>
      <sz val="8"/>
      <color rgb="FFFF0000"/>
      <name val="Arial"/>
      <family val="2"/>
    </font>
    <font>
      <b/>
      <i/>
      <sz val="10"/>
      <color rgb="FFFF0000"/>
      <name val="Arial"/>
      <family val="2"/>
    </font>
    <font>
      <b/>
      <sz val="12"/>
      <color rgb="FFFF0000"/>
      <name val="Calibri"/>
      <family val="2"/>
    </font>
    <font>
      <sz val="10"/>
      <color rgb="FFFF0000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color rgb="FFFF0000"/>
      <name val="Calibri"/>
      <family val="2"/>
    </font>
    <font>
      <sz val="11"/>
      <color rgb="FFFF0000"/>
      <name val="Arial"/>
      <family val="2"/>
    </font>
    <font>
      <sz val="8"/>
      <color rgb="FFFF0000"/>
      <name val="Arial"/>
      <family val="2"/>
    </font>
    <font>
      <i/>
      <sz val="10"/>
      <color rgb="FFFF0000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2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5">
    <xf numFmtId="0" fontId="0" fillId="0" borderId="0" xfId="0"/>
    <xf numFmtId="0" fontId="3" fillId="0" borderId="1" xfId="0" applyFont="1" applyBorder="1"/>
    <xf numFmtId="0" fontId="6" fillId="0" borderId="1" xfId="0" applyFont="1" applyBorder="1"/>
    <xf numFmtId="0" fontId="7" fillId="0" borderId="2" xfId="0" applyFont="1" applyBorder="1"/>
    <xf numFmtId="0" fontId="7" fillId="0" borderId="1" xfId="0" applyFont="1" applyBorder="1"/>
    <xf numFmtId="0" fontId="7" fillId="2" borderId="2" xfId="0" applyFont="1" applyFill="1" applyBorder="1"/>
    <xf numFmtId="0" fontId="7" fillId="2" borderId="1" xfId="0" applyFont="1" applyFill="1" applyBorder="1"/>
    <xf numFmtId="0" fontId="2" fillId="0" borderId="0" xfId="0" applyFont="1"/>
    <xf numFmtId="0" fontId="6" fillId="0" borderId="0" xfId="0" applyFont="1"/>
    <xf numFmtId="0" fontId="0" fillId="0" borderId="0" xfId="0" applyFont="1"/>
    <xf numFmtId="0" fontId="13" fillId="0" borderId="1" xfId="0" applyFont="1" applyBorder="1"/>
    <xf numFmtId="0" fontId="15" fillId="0" borderId="1" xfId="0" applyFont="1" applyBorder="1"/>
    <xf numFmtId="0" fontId="0" fillId="0" borderId="0" xfId="0" applyFill="1" applyBorder="1"/>
    <xf numFmtId="0" fontId="16" fillId="0" borderId="0" xfId="0" applyFont="1"/>
    <xf numFmtId="0" fontId="13" fillId="4" borderId="1" xfId="0" applyFont="1" applyFill="1" applyBorder="1"/>
    <xf numFmtId="0" fontId="17" fillId="0" borderId="0" xfId="0" applyFont="1"/>
    <xf numFmtId="0" fontId="13" fillId="0" borderId="1" xfId="0" applyFont="1" applyFill="1" applyBorder="1"/>
    <xf numFmtId="0" fontId="13" fillId="0" borderId="1" xfId="0" applyFont="1" applyBorder="1" applyAlignment="1"/>
    <xf numFmtId="0" fontId="13" fillId="0" borderId="1" xfId="0" applyFont="1" applyFill="1" applyBorder="1" applyAlignment="1">
      <alignment horizontal="right"/>
    </xf>
    <xf numFmtId="0" fontId="13" fillId="0" borderId="2" xfId="0" applyFont="1" applyFill="1" applyBorder="1"/>
    <xf numFmtId="0" fontId="13" fillId="0" borderId="2" xfId="0" applyFont="1" applyBorder="1"/>
    <xf numFmtId="0" fontId="13" fillId="0" borderId="5" xfId="0" applyFont="1" applyFill="1" applyBorder="1"/>
    <xf numFmtId="0" fontId="13" fillId="0" borderId="6" xfId="0" applyFont="1" applyFill="1" applyBorder="1"/>
    <xf numFmtId="0" fontId="18" fillId="0" borderId="0" xfId="0" applyFont="1"/>
    <xf numFmtId="1" fontId="0" fillId="0" borderId="0" xfId="0" applyNumberFormat="1"/>
    <xf numFmtId="2" fontId="0" fillId="0" borderId="0" xfId="0" applyNumberFormat="1"/>
    <xf numFmtId="43" fontId="0" fillId="0" borderId="0" xfId="1" applyFont="1"/>
    <xf numFmtId="2" fontId="20" fillId="0" borderId="0" xfId="0" applyNumberFormat="1" applyFont="1"/>
    <xf numFmtId="0" fontId="21" fillId="0" borderId="1" xfId="0" applyFont="1" applyBorder="1" applyAlignment="1">
      <alignment horizontal="center" vertical="top"/>
    </xf>
    <xf numFmtId="0" fontId="21" fillId="0" borderId="1" xfId="0" applyFont="1" applyBorder="1" applyAlignment="1">
      <alignment horizontal="left" vertical="top"/>
    </xf>
    <xf numFmtId="0" fontId="7" fillId="0" borderId="0" xfId="0" applyFont="1" applyBorder="1" applyAlignment="1">
      <alignment horizontal="left"/>
    </xf>
    <xf numFmtId="0" fontId="7" fillId="0" borderId="0" xfId="0" applyFont="1" applyBorder="1"/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/>
    <xf numFmtId="0" fontId="7" fillId="0" borderId="0" xfId="0" quotePrefix="1" applyFont="1" applyFill="1" applyBorder="1" applyAlignment="1">
      <alignment horizontal="center" vertical="top"/>
    </xf>
    <xf numFmtId="0" fontId="0" fillId="0" borderId="0" xfId="0" applyAlignment="1">
      <alignment horizontal="justify"/>
    </xf>
    <xf numFmtId="0" fontId="15" fillId="0" borderId="0" xfId="0" applyFont="1"/>
    <xf numFmtId="43" fontId="1" fillId="0" borderId="0" xfId="1" applyFont="1"/>
    <xf numFmtId="0" fontId="0" fillId="0" borderId="0" xfId="0" applyFill="1"/>
    <xf numFmtId="43" fontId="11" fillId="0" borderId="0" xfId="1" applyFont="1" applyBorder="1"/>
    <xf numFmtId="0" fontId="19" fillId="0" borderId="0" xfId="0" applyFont="1" applyFill="1" applyBorder="1"/>
    <xf numFmtId="0" fontId="19" fillId="0" borderId="1" xfId="0" applyFont="1" applyFill="1" applyBorder="1"/>
    <xf numFmtId="0" fontId="19" fillId="0" borderId="0" xfId="0" applyFont="1" applyBorder="1"/>
    <xf numFmtId="0" fontId="13" fillId="0" borderId="0" xfId="0" applyFont="1"/>
    <xf numFmtId="0" fontId="13" fillId="0" borderId="0" xfId="0" applyFont="1" applyFill="1" applyBorder="1"/>
    <xf numFmtId="0" fontId="13" fillId="0" borderId="1" xfId="0" applyNumberFormat="1" applyFont="1" applyBorder="1"/>
    <xf numFmtId="0" fontId="13" fillId="0" borderId="1" xfId="0" applyFont="1" applyBorder="1" applyAlignment="1">
      <alignment horizontal="right"/>
    </xf>
    <xf numFmtId="0" fontId="13" fillId="2" borderId="1" xfId="0" applyFont="1" applyFill="1" applyBorder="1"/>
    <xf numFmtId="0" fontId="13" fillId="0" borderId="0" xfId="0" applyFont="1" applyFill="1"/>
    <xf numFmtId="0" fontId="6" fillId="0" borderId="0" xfId="0" applyFont="1" applyFill="1" applyBorder="1"/>
    <xf numFmtId="43" fontId="6" fillId="0" borderId="1" xfId="1" applyFont="1" applyBorder="1"/>
    <xf numFmtId="43" fontId="6" fillId="0" borderId="0" xfId="1" applyFont="1"/>
    <xf numFmtId="0" fontId="7" fillId="0" borderId="0" xfId="0" applyFont="1"/>
    <xf numFmtId="43" fontId="19" fillId="0" borderId="1" xfId="1" applyFont="1" applyFill="1" applyBorder="1" applyAlignment="1">
      <alignment horizontal="center"/>
    </xf>
    <xf numFmtId="2" fontId="7" fillId="0" borderId="1" xfId="0" applyNumberFormat="1" applyFont="1" applyBorder="1"/>
    <xf numFmtId="43" fontId="7" fillId="0" borderId="1" xfId="1" applyFont="1" applyBorder="1"/>
    <xf numFmtId="0" fontId="6" fillId="0" borderId="0" xfId="0" applyFont="1" applyFill="1"/>
    <xf numFmtId="43" fontId="6" fillId="0" borderId="1" xfId="1" applyFont="1" applyFill="1" applyBorder="1"/>
    <xf numFmtId="43" fontId="6" fillId="0" borderId="0" xfId="1" applyFont="1" applyFill="1"/>
    <xf numFmtId="0" fontId="6" fillId="0" borderId="0" xfId="0" applyFont="1" applyBorder="1"/>
    <xf numFmtId="0" fontId="10" fillId="0" borderId="0" xfId="0" applyFont="1" applyFill="1" applyBorder="1" applyAlignment="1">
      <alignment horizontal="center"/>
    </xf>
    <xf numFmtId="2" fontId="13" fillId="0" borderId="0" xfId="0" applyNumberFormat="1" applyFont="1" applyFill="1" applyBorder="1"/>
    <xf numFmtId="0" fontId="14" fillId="0" borderId="0" xfId="0" applyFont="1" applyFill="1" applyBorder="1"/>
    <xf numFmtId="43" fontId="19" fillId="0" borderId="0" xfId="1" applyFont="1" applyFill="1" applyBorder="1" applyAlignment="1">
      <alignment horizontal="center"/>
    </xf>
    <xf numFmtId="43" fontId="6" fillId="0" borderId="0" xfId="1" applyFont="1" applyFill="1" applyBorder="1"/>
    <xf numFmtId="43" fontId="13" fillId="0" borderId="0" xfId="1" applyFont="1" applyFill="1" applyBorder="1"/>
    <xf numFmtId="43" fontId="14" fillId="0" borderId="0" xfId="1" applyFont="1" applyFill="1" applyBorder="1"/>
    <xf numFmtId="43" fontId="13" fillId="0" borderId="1" xfId="1" applyFont="1" applyFill="1" applyBorder="1" applyAlignment="1">
      <alignment horizontal="center"/>
    </xf>
    <xf numFmtId="43" fontId="13" fillId="0" borderId="1" xfId="1" applyFont="1" applyBorder="1" applyAlignment="1">
      <alignment horizontal="center"/>
    </xf>
    <xf numFmtId="43" fontId="13" fillId="0" borderId="0" xfId="1" applyFont="1"/>
    <xf numFmtId="0" fontId="9" fillId="0" borderId="0" xfId="0" applyFont="1" applyBorder="1"/>
    <xf numFmtId="0" fontId="13" fillId="0" borderId="0" xfId="0" applyFont="1" applyBorder="1"/>
    <xf numFmtId="0" fontId="13" fillId="4" borderId="0" xfId="0" applyFont="1" applyFill="1" applyBorder="1"/>
    <xf numFmtId="43" fontId="13" fillId="0" borderId="0" xfId="1" applyFont="1" applyFill="1" applyBorder="1" applyAlignment="1">
      <alignment horizontal="center"/>
    </xf>
    <xf numFmtId="43" fontId="13" fillId="0" borderId="0" xfId="1" applyFont="1" applyBorder="1" applyAlignment="1">
      <alignment horizontal="center"/>
    </xf>
    <xf numFmtId="43" fontId="13" fillId="0" borderId="0" xfId="1" applyFont="1" applyBorder="1"/>
    <xf numFmtId="0" fontId="5" fillId="0" borderId="1" xfId="0" applyNumberFormat="1" applyFont="1" applyFill="1" applyBorder="1" applyAlignment="1">
      <alignment horizontal="center"/>
    </xf>
    <xf numFmtId="43" fontId="5" fillId="0" borderId="1" xfId="1" applyFont="1" applyFill="1" applyBorder="1" applyAlignment="1">
      <alignment horizontal="center"/>
    </xf>
    <xf numFmtId="43" fontId="2" fillId="0" borderId="1" xfId="1" applyFont="1" applyFill="1" applyBorder="1"/>
    <xf numFmtId="43" fontId="2" fillId="2" borderId="1" xfId="1" applyFont="1" applyFill="1" applyBorder="1"/>
    <xf numFmtId="43" fontId="2" fillId="0" borderId="0" xfId="1" applyFont="1"/>
    <xf numFmtId="2" fontId="27" fillId="0" borderId="1" xfId="0" applyNumberFormat="1" applyFont="1" applyFill="1" applyBorder="1"/>
    <xf numFmtId="2" fontId="27" fillId="0" borderId="1" xfId="0" applyNumberFormat="1" applyFont="1" applyBorder="1"/>
    <xf numFmtId="2" fontId="27" fillId="4" borderId="1" xfId="0" applyNumberFormat="1" applyFont="1" applyFill="1" applyBorder="1"/>
    <xf numFmtId="2" fontId="23" fillId="0" borderId="1" xfId="0" applyNumberFormat="1" applyFont="1" applyFill="1" applyBorder="1"/>
    <xf numFmtId="43" fontId="30" fillId="4" borderId="3" xfId="0" applyNumberFormat="1" applyFont="1" applyFill="1" applyBorder="1"/>
    <xf numFmtId="2" fontId="27" fillId="0" borderId="7" xfId="0" applyNumberFormat="1" applyFont="1" applyBorder="1"/>
    <xf numFmtId="2" fontId="27" fillId="0" borderId="4" xfId="0" applyNumberFormat="1" applyFont="1" applyBorder="1"/>
    <xf numFmtId="164" fontId="9" fillId="0" borderId="0" xfId="3" applyFont="1"/>
    <xf numFmtId="1" fontId="0" fillId="0" borderId="0" xfId="0" applyNumberFormat="1" applyFill="1"/>
    <xf numFmtId="2" fontId="0" fillId="0" borderId="0" xfId="0" applyNumberFormat="1" applyFill="1"/>
    <xf numFmtId="43" fontId="0" fillId="0" borderId="0" xfId="1" applyFont="1" applyFill="1"/>
    <xf numFmtId="43" fontId="22" fillId="0" borderId="1" xfId="1" applyFont="1" applyBorder="1"/>
    <xf numFmtId="43" fontId="15" fillId="0" borderId="0" xfId="1" applyFont="1"/>
    <xf numFmtId="43" fontId="22" fillId="0" borderId="0" xfId="1" applyFont="1"/>
    <xf numFmtId="43" fontId="4" fillId="0" borderId="1" xfId="1" applyFont="1" applyFill="1" applyBorder="1" applyAlignment="1">
      <alignment horizontal="right"/>
    </xf>
    <xf numFmtId="43" fontId="4" fillId="0" borderId="1" xfId="1" applyFont="1" applyBorder="1"/>
    <xf numFmtId="43" fontId="4" fillId="2" borderId="1" xfId="1" applyFont="1" applyFill="1" applyBorder="1"/>
    <xf numFmtId="0" fontId="13" fillId="2" borderId="0" xfId="0" applyFont="1" applyFill="1"/>
    <xf numFmtId="43" fontId="4" fillId="0" borderId="1" xfId="1" applyFont="1" applyFill="1" applyBorder="1"/>
    <xf numFmtId="43" fontId="1" fillId="0" borderId="0" xfId="1" applyFont="1" applyFill="1"/>
    <xf numFmtId="43" fontId="25" fillId="0" borderId="1" xfId="1" applyFont="1" applyFill="1" applyBorder="1" applyAlignment="1">
      <alignment horizontal="right"/>
    </xf>
    <xf numFmtId="0" fontId="3" fillId="0" borderId="1" xfId="0" applyFont="1" applyBorder="1" applyAlignment="1">
      <alignment horizontal="right"/>
    </xf>
    <xf numFmtId="43" fontId="24" fillId="0" borderId="1" xfId="1" applyFont="1" applyFill="1" applyBorder="1" applyAlignment="1">
      <alignment horizontal="center"/>
    </xf>
    <xf numFmtId="43" fontId="2" fillId="0" borderId="0" xfId="1" applyFont="1" applyFill="1"/>
    <xf numFmtId="43" fontId="32" fillId="0" borderId="1" xfId="1" applyFont="1" applyFill="1" applyBorder="1" applyAlignment="1">
      <alignment horizontal="center"/>
    </xf>
    <xf numFmtId="43" fontId="2" fillId="0" borderId="1" xfId="1" applyFont="1" applyBorder="1"/>
    <xf numFmtId="43" fontId="27" fillId="0" borderId="1" xfId="1" applyFont="1" applyFill="1" applyBorder="1" applyAlignment="1">
      <alignment horizontal="center"/>
    </xf>
    <xf numFmtId="43" fontId="27" fillId="0" borderId="1" xfId="1" applyFont="1" applyBorder="1" applyAlignment="1">
      <alignment horizontal="center"/>
    </xf>
    <xf numFmtId="43" fontId="27" fillId="0" borderId="0" xfId="1" applyFont="1"/>
    <xf numFmtId="43" fontId="7" fillId="0" borderId="7" xfId="1" applyFont="1" applyFill="1" applyBorder="1" applyAlignment="1">
      <alignment horizontal="center"/>
    </xf>
    <xf numFmtId="43" fontId="6" fillId="0" borderId="1" xfId="1" applyFont="1" applyFill="1" applyBorder="1" applyAlignment="1">
      <alignment horizontal="center"/>
    </xf>
    <xf numFmtId="43" fontId="7" fillId="0" borderId="1" xfId="1" applyFont="1" applyFill="1" applyBorder="1" applyAlignment="1">
      <alignment horizontal="center"/>
    </xf>
    <xf numFmtId="43" fontId="6" fillId="0" borderId="0" xfId="1" applyFont="1" applyFill="1" applyAlignment="1">
      <alignment horizontal="center"/>
    </xf>
    <xf numFmtId="43" fontId="9" fillId="0" borderId="0" xfId="1" applyFont="1" applyFill="1" applyAlignment="1">
      <alignment horizontal="center"/>
    </xf>
    <xf numFmtId="0" fontId="4" fillId="0" borderId="1" xfId="0" applyNumberFormat="1" applyFont="1" applyBorder="1" applyAlignment="1">
      <alignment horizontal="center"/>
    </xf>
    <xf numFmtId="2" fontId="29" fillId="0" borderId="1" xfId="0" applyNumberFormat="1" applyFont="1" applyFill="1" applyBorder="1" applyAlignment="1">
      <alignment horizontal="center"/>
    </xf>
    <xf numFmtId="43" fontId="6" fillId="2" borderId="1" xfId="1" applyFont="1" applyFill="1" applyBorder="1"/>
    <xf numFmtId="2" fontId="34" fillId="0" borderId="1" xfId="0" applyNumberFormat="1" applyFont="1" applyFill="1" applyBorder="1" applyAlignment="1">
      <alignment horizontal="center"/>
    </xf>
    <xf numFmtId="1" fontId="7" fillId="0" borderId="1" xfId="0" applyNumberFormat="1" applyFont="1" applyBorder="1"/>
    <xf numFmtId="43" fontId="7" fillId="0" borderId="1" xfId="1" applyFont="1" applyFill="1" applyBorder="1"/>
    <xf numFmtId="1" fontId="7" fillId="0" borderId="1" xfId="0" applyNumberFormat="1" applyFont="1" applyFill="1" applyBorder="1"/>
    <xf numFmtId="2" fontId="7" fillId="0" borderId="1" xfId="0" applyNumberFormat="1" applyFont="1" applyFill="1" applyBorder="1"/>
    <xf numFmtId="0" fontId="6" fillId="0" borderId="1" xfId="0" applyFont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0" fontId="6" fillId="2" borderId="1" xfId="0" applyFont="1" applyFill="1" applyBorder="1"/>
    <xf numFmtId="43" fontId="6" fillId="0" borderId="1" xfId="1" applyFont="1" applyBorder="1" applyAlignment="1">
      <alignment horizontal="center"/>
    </xf>
    <xf numFmtId="43" fontId="7" fillId="0" borderId="1" xfId="1" applyFont="1" applyBorder="1" applyAlignment="1">
      <alignment horizontal="center"/>
    </xf>
    <xf numFmtId="43" fontId="28" fillId="0" borderId="1" xfId="2" applyNumberFormat="1" applyFont="1" applyFill="1" applyBorder="1" applyAlignment="1">
      <alignment horizontal="right"/>
    </xf>
    <xf numFmtId="43" fontId="7" fillId="0" borderId="1" xfId="0" applyNumberFormat="1" applyFont="1" applyFill="1" applyBorder="1"/>
    <xf numFmtId="2" fontId="13" fillId="0" borderId="0" xfId="0" applyNumberFormat="1" applyFont="1" applyBorder="1"/>
    <xf numFmtId="43" fontId="13" fillId="0" borderId="0" xfId="1" applyFont="1" applyFill="1" applyBorder="1" applyAlignment="1">
      <alignment horizontal="right"/>
    </xf>
    <xf numFmtId="0" fontId="13" fillId="2" borderId="0" xfId="0" applyFont="1" applyFill="1" applyBorder="1"/>
    <xf numFmtId="43" fontId="13" fillId="2" borderId="0" xfId="1" applyFont="1" applyFill="1" applyBorder="1"/>
    <xf numFmtId="0" fontId="13" fillId="0" borderId="0" xfId="0" applyFont="1" applyBorder="1" applyAlignment="1">
      <alignment horizontal="right"/>
    </xf>
    <xf numFmtId="0" fontId="13" fillId="0" borderId="0" xfId="0" applyNumberFormat="1" applyFont="1" applyBorder="1"/>
    <xf numFmtId="43" fontId="7" fillId="0" borderId="0" xfId="0" applyNumberFormat="1" applyFont="1" applyFill="1" applyBorder="1"/>
    <xf numFmtId="43" fontId="27" fillId="0" borderId="0" xfId="1" applyFont="1" applyFill="1" applyBorder="1" applyAlignment="1">
      <alignment horizontal="center"/>
    </xf>
    <xf numFmtId="43" fontId="27" fillId="0" borderId="0" xfId="1" applyFont="1" applyFill="1" applyBorder="1"/>
    <xf numFmtId="43" fontId="27" fillId="2" borderId="0" xfId="1" applyFont="1" applyFill="1" applyBorder="1"/>
    <xf numFmtId="43" fontId="27" fillId="0" borderId="0" xfId="1" applyFont="1" applyFill="1" applyBorder="1" applyAlignment="1">
      <alignment horizontal="right"/>
    </xf>
    <xf numFmtId="43" fontId="27" fillId="0" borderId="0" xfId="1" applyFont="1" applyBorder="1" applyAlignment="1">
      <alignment horizontal="center"/>
    </xf>
    <xf numFmtId="0" fontId="14" fillId="0" borderId="0" xfId="0" applyFont="1" applyBorder="1"/>
    <xf numFmtId="43" fontId="31" fillId="0" borderId="0" xfId="1" applyFont="1" applyFill="1" applyBorder="1"/>
    <xf numFmtId="0" fontId="4" fillId="0" borderId="0" xfId="0" applyFont="1" applyFill="1" applyBorder="1" applyAlignment="1">
      <alignment horizontal="center"/>
    </xf>
    <xf numFmtId="43" fontId="9" fillId="0" borderId="1" xfId="1" applyFont="1" applyBorder="1"/>
    <xf numFmtId="43" fontId="9" fillId="0" borderId="1" xfId="1" applyFont="1" applyFill="1" applyBorder="1"/>
    <xf numFmtId="0" fontId="12" fillId="0" borderId="1" xfId="0" applyFont="1" applyBorder="1" applyAlignment="1">
      <alignment horizontal="center" vertical="top"/>
    </xf>
    <xf numFmtId="164" fontId="2" fillId="0" borderId="0" xfId="3" applyFont="1" applyBorder="1"/>
    <xf numFmtId="164" fontId="2" fillId="0" borderId="8" xfId="3" applyFont="1" applyBorder="1"/>
    <xf numFmtId="164" fontId="2" fillId="0" borderId="9" xfId="3" applyFont="1" applyBorder="1"/>
    <xf numFmtId="164" fontId="7" fillId="0" borderId="0" xfId="3" applyFont="1"/>
    <xf numFmtId="43" fontId="27" fillId="0" borderId="1" xfId="1" applyFont="1" applyFill="1" applyBorder="1"/>
    <xf numFmtId="43" fontId="27" fillId="2" borderId="1" xfId="1" applyFont="1" applyFill="1" applyBorder="1"/>
    <xf numFmtId="43" fontId="23" fillId="0" borderId="1" xfId="1" applyFont="1" applyFill="1" applyBorder="1"/>
    <xf numFmtId="43" fontId="23" fillId="0" borderId="0" xfId="1" applyFont="1"/>
    <xf numFmtId="0" fontId="35" fillId="0" borderId="1" xfId="0" applyNumberFormat="1" applyFont="1" applyBorder="1" applyAlignment="1">
      <alignment horizontal="center"/>
    </xf>
    <xf numFmtId="43" fontId="35" fillId="0" borderId="1" xfId="1" applyFont="1" applyFill="1" applyBorder="1" applyAlignment="1">
      <alignment horizontal="center"/>
    </xf>
    <xf numFmtId="0" fontId="35" fillId="0" borderId="0" xfId="0" applyFont="1" applyFill="1" applyBorder="1" applyAlignment="1">
      <alignment horizontal="center"/>
    </xf>
    <xf numFmtId="0" fontId="36" fillId="0" borderId="1" xfId="0" applyNumberFormat="1" applyFont="1" applyBorder="1" applyAlignment="1">
      <alignment horizontal="center"/>
    </xf>
    <xf numFmtId="43" fontId="36" fillId="0" borderId="1" xfId="1" applyFont="1" applyFill="1" applyBorder="1" applyAlignment="1">
      <alignment horizontal="center"/>
    </xf>
    <xf numFmtId="0" fontId="36" fillId="0" borderId="0" xfId="0" applyFont="1" applyFill="1" applyBorder="1" applyAlignment="1">
      <alignment horizontal="center"/>
    </xf>
    <xf numFmtId="0" fontId="8" fillId="0" borderId="0" xfId="0" applyFont="1" applyFill="1" applyBorder="1"/>
    <xf numFmtId="43" fontId="27" fillId="0" borderId="1" xfId="1" applyFont="1" applyFill="1" applyBorder="1" applyAlignment="1">
      <alignment horizontal="right"/>
    </xf>
    <xf numFmtId="0" fontId="9" fillId="0" borderId="0" xfId="0" applyFont="1" applyFill="1" applyBorder="1"/>
    <xf numFmtId="0" fontId="0" fillId="0" borderId="0" xfId="0" applyFont="1" applyFill="1"/>
    <xf numFmtId="0" fontId="35" fillId="0" borderId="1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36" fillId="0" borderId="1" xfId="0" applyNumberFormat="1" applyFont="1" applyFill="1" applyBorder="1" applyAlignment="1">
      <alignment horizontal="center"/>
    </xf>
    <xf numFmtId="43" fontId="33" fillId="0" borderId="1" xfId="1" applyFont="1" applyFill="1" applyBorder="1" applyAlignment="1">
      <alignment horizontal="center"/>
    </xf>
    <xf numFmtId="43" fontId="33" fillId="0" borderId="7" xfId="1" applyFont="1" applyFill="1" applyBorder="1" applyAlignment="1">
      <alignment horizontal="center"/>
    </xf>
    <xf numFmtId="43" fontId="9" fillId="0" borderId="0" xfId="1" applyFont="1" applyAlignment="1">
      <alignment horizontal="center"/>
    </xf>
    <xf numFmtId="43" fontId="6" fillId="0" borderId="0" xfId="1" applyFont="1" applyAlignment="1">
      <alignment horizontal="center"/>
    </xf>
    <xf numFmtId="43" fontId="7" fillId="0" borderId="0" xfId="1" applyFont="1" applyAlignment="1">
      <alignment horizontal="center"/>
    </xf>
    <xf numFmtId="43" fontId="7" fillId="0" borderId="0" xfId="0" applyNumberFormat="1" applyFont="1" applyBorder="1"/>
    <xf numFmtId="43" fontId="33" fillId="0" borderId="1" xfId="2" applyNumberFormat="1" applyFont="1" applyFill="1" applyBorder="1" applyAlignment="1">
      <alignment horizontal="right"/>
    </xf>
    <xf numFmtId="43" fontId="33" fillId="0" borderId="0" xfId="2" applyNumberFormat="1" applyFont="1" applyFill="1" applyBorder="1" applyAlignment="1">
      <alignment horizontal="right"/>
    </xf>
    <xf numFmtId="43" fontId="9" fillId="0" borderId="0" xfId="0" applyNumberFormat="1" applyFont="1" applyBorder="1"/>
    <xf numFmtId="2" fontId="19" fillId="0" borderId="0" xfId="0" applyNumberFormat="1" applyFont="1" applyFill="1" applyBorder="1" applyAlignment="1">
      <alignment horizontal="center"/>
    </xf>
    <xf numFmtId="2" fontId="19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43" fontId="25" fillId="0" borderId="0" xfId="1" applyFont="1" applyFill="1" applyBorder="1" applyAlignment="1">
      <alignment horizontal="right"/>
    </xf>
    <xf numFmtId="43" fontId="9" fillId="0" borderId="0" xfId="1" applyFont="1" applyBorder="1" applyAlignment="1">
      <alignment horizontal="right"/>
    </xf>
    <xf numFmtId="43" fontId="26" fillId="0" borderId="0" xfId="1" applyFont="1" applyBorder="1" applyAlignment="1">
      <alignment horizontal="right"/>
    </xf>
    <xf numFmtId="43" fontId="9" fillId="0" borderId="0" xfId="1" applyFont="1" applyAlignment="1">
      <alignment horizontal="right"/>
    </xf>
    <xf numFmtId="1" fontId="13" fillId="0" borderId="0" xfId="0" applyNumberFormat="1" applyFont="1" applyBorder="1"/>
    <xf numFmtId="43" fontId="27" fillId="0" borderId="0" xfId="1" applyFont="1" applyBorder="1"/>
    <xf numFmtId="1" fontId="13" fillId="0" borderId="0" xfId="0" applyNumberFormat="1" applyFont="1" applyFill="1" applyBorder="1"/>
    <xf numFmtId="0" fontId="13" fillId="2" borderId="0" xfId="0" applyFont="1" applyFill="1" applyBorder="1" applyAlignment="1">
      <alignment horizontal="right"/>
    </xf>
    <xf numFmtId="43" fontId="27" fillId="4" borderId="0" xfId="1" applyFont="1" applyFill="1" applyBorder="1"/>
    <xf numFmtId="43" fontId="13" fillId="4" borderId="0" xfId="1" applyFont="1" applyFill="1" applyBorder="1"/>
    <xf numFmtId="43" fontId="13" fillId="0" borderId="0" xfId="1" applyFont="1" applyBorder="1" applyAlignment="1"/>
    <xf numFmtId="0" fontId="13" fillId="0" borderId="0" xfId="0" applyNumberFormat="1" applyFont="1" applyBorder="1" applyAlignment="1">
      <alignment horizontal="center" vertical="center"/>
    </xf>
    <xf numFmtId="43" fontId="13" fillId="3" borderId="1" xfId="1" applyFont="1" applyFill="1" applyBorder="1" applyAlignment="1">
      <alignment horizontal="center" vertical="center" wrapText="1"/>
    </xf>
    <xf numFmtId="43" fontId="13" fillId="5" borderId="1" xfId="1" applyFont="1" applyFill="1" applyBorder="1" applyAlignment="1">
      <alignment horizontal="center" vertical="center"/>
    </xf>
    <xf numFmtId="9" fontId="13" fillId="5" borderId="1" xfId="4" applyFont="1" applyFill="1" applyBorder="1" applyAlignment="1">
      <alignment horizontal="center" vertical="center" wrapText="1"/>
    </xf>
    <xf numFmtId="43" fontId="13" fillId="5" borderId="0" xfId="1" applyFont="1" applyFill="1" applyBorder="1" applyAlignment="1">
      <alignment horizontal="center" vertical="center" wrapText="1"/>
    </xf>
    <xf numFmtId="9" fontId="13" fillId="0" borderId="0" xfId="4" applyFont="1" applyFill="1" applyBorder="1"/>
    <xf numFmtId="0" fontId="0" fillId="0" borderId="0" xfId="0" applyAlignment="1"/>
    <xf numFmtId="0" fontId="3" fillId="0" borderId="0" xfId="0" applyFont="1" applyFill="1" applyBorder="1" applyAlignment="1">
      <alignment horizontal="center"/>
    </xf>
    <xf numFmtId="9" fontId="6" fillId="0" borderId="0" xfId="0" applyNumberFormat="1" applyFont="1" applyFill="1" applyBorder="1"/>
    <xf numFmtId="0" fontId="3" fillId="0" borderId="0" xfId="0" applyFont="1" applyBorder="1" applyAlignment="1">
      <alignment horizontal="center"/>
    </xf>
    <xf numFmtId="165" fontId="6" fillId="0" borderId="0" xfId="0" applyNumberFormat="1" applyFont="1" applyFill="1" applyBorder="1"/>
    <xf numFmtId="0" fontId="0" fillId="0" borderId="0" xfId="0" pivotButton="1"/>
    <xf numFmtId="0" fontId="0" fillId="0" borderId="0" xfId="0" applyAlignment="1">
      <alignment horizontal="left"/>
    </xf>
    <xf numFmtId="9" fontId="0" fillId="0" borderId="0" xfId="0" applyNumberFormat="1" applyAlignment="1">
      <alignment horizontal="left"/>
    </xf>
    <xf numFmtId="0" fontId="3" fillId="0" borderId="1" xfId="0" applyFont="1" applyFill="1" applyBorder="1" applyAlignment="1">
      <alignment horizontal="center"/>
    </xf>
    <xf numFmtId="0" fontId="6" fillId="0" borderId="1" xfId="0" applyFont="1" applyFill="1" applyBorder="1"/>
    <xf numFmtId="9" fontId="6" fillId="0" borderId="1" xfId="0" applyNumberFormat="1" applyFont="1" applyFill="1" applyBorder="1"/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3" fontId="37" fillId="5" borderId="1" xfId="1" applyFont="1" applyFill="1" applyBorder="1" applyAlignment="1">
      <alignment horizontal="center" vertical="center" wrapText="1"/>
    </xf>
    <xf numFmtId="43" fontId="0" fillId="3" borderId="0" xfId="1" applyFont="1" applyFill="1" applyBorder="1"/>
    <xf numFmtId="43" fontId="13" fillId="3" borderId="0" xfId="1" applyFont="1" applyFill="1" applyBorder="1"/>
    <xf numFmtId="43" fontId="14" fillId="3" borderId="0" xfId="1" applyFont="1" applyFill="1" applyBorder="1"/>
  </cellXfs>
  <cellStyles count="5">
    <cellStyle name="Migliaia" xfId="1" builtinId="3"/>
    <cellStyle name="Migliaia [0]" xfId="2" builtinId="6"/>
    <cellStyle name="Normale" xfId="0" builtinId="0"/>
    <cellStyle name="Percentuale" xfId="4" builtinId="5"/>
    <cellStyle name="Valuta" xfId="3" builtinId="4"/>
  </cellStyles>
  <dxfs count="1">
    <dxf>
      <numFmt numFmtId="13" formatCode="0%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hiara Ragazzi" refreshedDate="44469.560601851852" createdVersion="6" refreshedVersion="6" minRefreshableVersion="3" recordCount="679">
  <cacheSource type="worksheet">
    <worksheetSource ref="A1:G680" sheet="RIEPILOGO"/>
  </cacheSource>
  <cacheFields count="7">
    <cacheField name="C.U." numFmtId="0">
      <sharedItems containsSemiMixedTypes="0" containsString="0" containsNumber="1" containsInteger="1" minValue="101" maxValue="999972"/>
    </cacheField>
    <cacheField name="INTESTATARIO" numFmtId="0">
      <sharedItems/>
    </cacheField>
    <cacheField name="INDENNIZZO VECCHIO" numFmtId="43">
      <sharedItems containsSemiMixedTypes="0" containsString="0" containsNumber="1" minValue="6.1515396103896052" maxValue="10000"/>
    </cacheField>
    <cacheField name="FATT. AIMAG" numFmtId="43">
      <sharedItems containsSemiMixedTypes="0" containsString="0" containsNumber="1" minValue="60.62" maxValue="45466.54"/>
    </cacheField>
    <cacheField name="% su tot fatt" numFmtId="9">
      <sharedItems containsString="0" containsBlank="1" containsNumber="1" minValue="0" maxValue="0.9" count="7">
        <n v="0"/>
        <n v="0.4"/>
        <n v="0.65"/>
        <n v="0.75"/>
        <n v="0.8"/>
        <n v="0.9"/>
        <m/>
      </sharedItems>
    </cacheField>
    <cacheField name="indennizzo nuovo calcolato su totale fattura fuga " numFmtId="43">
      <sharedItems containsSemiMixedTypes="0" containsString="0" containsNumber="1" minValue="0" maxValue="20000"/>
    </cacheField>
    <cacheField name="differenza fra nuovo e vecchio indennizzo/fatt" numFmtId="43">
      <sharedItems containsSemiMixedTypes="0" containsString="0" containsNumber="1" minValue="-1196.5019999999986" maxValue="1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79">
  <r>
    <n v="945176"/>
    <s v="MELLI MARIA LUISA"/>
    <n v="39.724138943248533"/>
    <n v="60.62"/>
    <x v="0"/>
    <n v="0"/>
    <n v="-39.724138943248533"/>
  </r>
  <r>
    <n v="514412"/>
    <s v="MONARI FRANCA"/>
    <n v="22.419718969555031"/>
    <n v="62.75"/>
    <x v="0"/>
    <n v="0"/>
    <n v="-22.419718969555031"/>
  </r>
  <r>
    <n v="844587"/>
    <s v="RAISI MAURO"/>
    <n v="38.560759890597282"/>
    <n v="64.569999999999993"/>
    <x v="0"/>
    <n v="0"/>
    <n v="-38.560759890597282"/>
  </r>
  <r>
    <n v="921591"/>
    <s v="MEZZETTI VALENTINA"/>
    <n v="84.64233552631579"/>
    <n v="71.739999999999995"/>
    <x v="0"/>
    <n v="0"/>
    <n v="-84.64233552631579"/>
  </r>
  <r>
    <n v="23543"/>
    <s v="SALATI VANEL"/>
    <n v="39.992382352941178"/>
    <n v="74.44"/>
    <x v="0"/>
    <n v="0"/>
    <n v="-39.992382352941178"/>
  </r>
  <r>
    <n v="967021"/>
    <s v="MALAGOLI VITTORIO"/>
    <n v="30.763374416863456"/>
    <n v="75.17"/>
    <x v="0"/>
    <n v="0"/>
    <n v="-30.763374416863456"/>
  </r>
  <r>
    <n v="78138"/>
    <s v="CAVICCHIOLI LUCIANO"/>
    <n v="37.082560299869627"/>
    <n v="76.84"/>
    <x v="0"/>
    <n v="0"/>
    <n v="-37.082560299869627"/>
  </r>
  <r>
    <n v="565267"/>
    <s v="GOLINELLI DAVIDE"/>
    <n v="42.52"/>
    <n v="77.760000000000005"/>
    <x v="0"/>
    <n v="0"/>
    <n v="-42.52"/>
  </r>
  <r>
    <n v="88704"/>
    <s v="CONDOMINIO SENECA 4"/>
    <n v="14.683682171105488"/>
    <n v="79.34"/>
    <x v="0"/>
    <n v="0"/>
    <n v="-14.683682171105488"/>
  </r>
  <r>
    <n v="57271"/>
    <s v="BERGAMINI ERIKA"/>
    <n v="50.885978260869557"/>
    <n v="79.72"/>
    <x v="0"/>
    <n v="0"/>
    <n v="-50.885978260869557"/>
  </r>
  <r>
    <n v="203785"/>
    <s v="CONDOMINIO INA CASA"/>
    <n v="26.54338264299804"/>
    <n v="80.45"/>
    <x v="0"/>
    <n v="0"/>
    <n v="-26.54338264299804"/>
  </r>
  <r>
    <n v="18945"/>
    <s v="BOSCO SILVANA"/>
    <n v="34.61197859869138"/>
    <n v="81.78"/>
    <x v="0"/>
    <n v="0"/>
    <n v="-34.61197859869138"/>
  </r>
  <r>
    <n v="973362"/>
    <s v="MARCHI RAFFAELE"/>
    <n v="39.26829875518672"/>
    <n v="82.5"/>
    <x v="0"/>
    <n v="0"/>
    <n v="-39.26829875518672"/>
  </r>
  <r>
    <n v="844443"/>
    <s v="GUARNITI GIUSEPPINA"/>
    <n v="59.177394067796612"/>
    <n v="83.74"/>
    <x v="0"/>
    <n v="0"/>
    <n v="-59.177394067796612"/>
  </r>
  <r>
    <n v="998820"/>
    <s v="LEVANI CRISTINA"/>
    <n v="35.40057312252965"/>
    <n v="86.02"/>
    <x v="0"/>
    <n v="0"/>
    <n v="-35.40057312252965"/>
  </r>
  <r>
    <n v="6989"/>
    <s v="ODDOLINI DANIELE"/>
    <n v="40.792385321100923"/>
    <n v="90.03"/>
    <x v="0"/>
    <n v="0"/>
    <n v="-40.792385321100923"/>
  </r>
  <r>
    <n v="127775"/>
    <s v="PIGNATTI GIANNI"/>
    <n v="34.084074074074067"/>
    <n v="93.95"/>
    <x v="0"/>
    <n v="0"/>
    <n v="-34.084074074074067"/>
  </r>
  <r>
    <n v="211897"/>
    <s v="SACCHETTI MARCO"/>
    <n v="48.126371769383702"/>
    <n v="95.11"/>
    <x v="0"/>
    <n v="0"/>
    <n v="-48.126371769383702"/>
  </r>
  <r>
    <n v="943961"/>
    <s v="MANZINI GIULIO"/>
    <n v="61.527494083196288"/>
    <n v="96.14"/>
    <x v="0"/>
    <n v="0"/>
    <n v="-61.527494083196288"/>
  </r>
  <r>
    <n v="504700"/>
    <s v="BONIZZI EMILIO"/>
    <n v="47.671316046966723"/>
    <n v="97.54"/>
    <x v="0"/>
    <n v="0"/>
    <n v="-47.671316046966723"/>
  </r>
  <r>
    <n v="154971"/>
    <s v="SETTI GIAN FRANCO"/>
    <n v="76.150000000000006"/>
    <n v="101.06"/>
    <x v="1"/>
    <n v="40.424000000000007"/>
    <n v="-35.725999999999999"/>
  </r>
  <r>
    <n v="18755"/>
    <s v="BERNI GIORGIO"/>
    <n v="35.549053254437865"/>
    <n v="101.72"/>
    <x v="1"/>
    <n v="40.688000000000002"/>
    <n v="5.1389467455621372"/>
  </r>
  <r>
    <n v="833002"/>
    <s v="BATTINI FOSCO"/>
    <n v="20.77945880975129"/>
    <n v="101.86"/>
    <x v="1"/>
    <n v="40.744"/>
    <n v="19.96454119024871"/>
  </r>
  <r>
    <n v="52042"/>
    <s v="BERTACCHINI SAMANTHA"/>
    <n v="72.81"/>
    <n v="103.92"/>
    <x v="1"/>
    <n v="41.568000000000005"/>
    <n v="-31.241999999999997"/>
  </r>
  <r>
    <n v="850684"/>
    <s v="MASCHI SILVIO"/>
    <n v="6.1515396103896052"/>
    <n v="104.14"/>
    <x v="1"/>
    <n v="41.656000000000006"/>
    <n v="35.504460389610401"/>
  </r>
  <r>
    <n v="986024"/>
    <s v="DOTTI MERI"/>
    <n v="51.812297232610319"/>
    <n v="106.09"/>
    <x v="1"/>
    <n v="42.436000000000007"/>
    <n v="-9.3762972326103124"/>
  </r>
  <r>
    <n v="833320"/>
    <s v="FERRARESI GIANPAOLO"/>
    <n v="48.357248908296945"/>
    <n v="106.39"/>
    <x v="1"/>
    <n v="42.556000000000004"/>
    <n v="-5.801248908296941"/>
  </r>
  <r>
    <n v="11899"/>
    <s v="CAVAZZONI DIVA"/>
    <n v="45.029333333333341"/>
    <n v="106.88"/>
    <x v="1"/>
    <n v="42.752000000000002"/>
    <n v="-2.2773333333333383"/>
  </r>
  <r>
    <n v="850541"/>
    <s v="MALAVASI LAURA"/>
    <n v="66.34576271186441"/>
    <n v="108.11"/>
    <x v="1"/>
    <n v="43.244"/>
    <n v="-23.10176271186441"/>
  </r>
  <r>
    <n v="80393"/>
    <s v="CONTE ANNA"/>
    <n v="31.925803568275199"/>
    <n v="108.62"/>
    <x v="1"/>
    <n v="43.448000000000008"/>
    <n v="11.522196431724808"/>
  </r>
  <r>
    <n v="859317"/>
    <s v="GOLDONI MEDARDO"/>
    <n v="70.264333563535914"/>
    <n v="109.14"/>
    <x v="1"/>
    <n v="43.656000000000006"/>
    <n v="-26.608333563535908"/>
  </r>
  <r>
    <n v="550156"/>
    <s v="CONTINI FABIO"/>
    <n v="67.373522975929973"/>
    <n v="110.95"/>
    <x v="1"/>
    <n v="44.38"/>
    <n v="-22.99352297592997"/>
  </r>
  <r>
    <n v="121643"/>
    <s v="BRIZI IMPERIO"/>
    <n v="45.365861386138619"/>
    <n v="112.84"/>
    <x v="1"/>
    <n v="45.136000000000003"/>
    <n v="-0.22986138613861584"/>
  </r>
  <r>
    <n v="847826"/>
    <s v="GHERARDI LINA"/>
    <n v="27.535230592752129"/>
    <n v="113.19"/>
    <x v="1"/>
    <n v="45.276000000000003"/>
    <n v="17.740769407247875"/>
  </r>
  <r>
    <n v="854023"/>
    <s v="BARALDI ELENA"/>
    <n v="56.632727272727266"/>
    <n v="113.98"/>
    <x v="1"/>
    <n v="45.592000000000006"/>
    <n v="-11.04072727272726"/>
  </r>
  <r>
    <n v="946198"/>
    <s v="CORRADINI GIAMPIERO"/>
    <n v="28.831847195357831"/>
    <n v="117.69"/>
    <x v="1"/>
    <n v="47.076000000000001"/>
    <n v="18.244152804642169"/>
  </r>
  <r>
    <n v="570647"/>
    <s v="ROVEDA LORELLA"/>
    <n v="26.091006564551407"/>
    <n v="117.75"/>
    <x v="1"/>
    <n v="47.1"/>
    <n v="21.008993435448595"/>
  </r>
  <r>
    <n v="855541"/>
    <s v="BOZZOLI AFRE"/>
    <n v="34.711892523364497"/>
    <n v="119.24"/>
    <x v="1"/>
    <n v="47.695999999999998"/>
    <n v="12.984107476635501"/>
  </r>
  <r>
    <n v="23200"/>
    <s v="GUALTIERI GILIOLA"/>
    <n v="74.283926441351895"/>
    <n v="123.35"/>
    <x v="1"/>
    <n v="49.34"/>
    <n v="-24.943926441351891"/>
  </r>
  <r>
    <n v="578554"/>
    <s v="MOHAMMAD QASIM"/>
    <n v="34.113515358361781"/>
    <n v="124.25"/>
    <x v="1"/>
    <n v="49.7"/>
    <n v="15.586484641638222"/>
  </r>
  <r>
    <n v="554435"/>
    <s v="TERRIERI ILDES"/>
    <n v="42.821265833919782"/>
    <n v="126.13"/>
    <x v="1"/>
    <n v="50.451999999999998"/>
    <n v="7.6307341660802166"/>
  </r>
  <r>
    <n v="126677"/>
    <s v="FINNO FRANCA"/>
    <n v="24.86975345167653"/>
    <n v="126.27"/>
    <x v="1"/>
    <n v="50.508000000000003"/>
    <n v="25.638246548323472"/>
  </r>
  <r>
    <n v="990686"/>
    <s v="MAZZOLI MONICA"/>
    <n v="64.321293302540411"/>
    <n v="126.74"/>
    <x v="1"/>
    <n v="50.695999999999998"/>
    <n v="-13.625293302540413"/>
  </r>
  <r>
    <n v="100610"/>
    <s v="COVEZZOLI NELSO"/>
    <n v="29.820665362035214"/>
    <n v="127.55"/>
    <x v="1"/>
    <n v="51.02"/>
    <n v="21.199334637964789"/>
  </r>
  <r>
    <n v="860152"/>
    <s v="VACCARI IMPERIA"/>
    <n v="69.317079831932773"/>
    <n v="127.92"/>
    <x v="1"/>
    <n v="51.168000000000006"/>
    <n v="-18.149079831932767"/>
  </r>
  <r>
    <n v="142568"/>
    <s v="ASIOLI DAVIDE"/>
    <n v="55.978257513295134"/>
    <n v="128.94999999999999"/>
    <x v="1"/>
    <n v="51.58"/>
    <n v="-4.3982575132951354"/>
  </r>
  <r>
    <n v="960139"/>
    <s v="PUVIANI ENZO"/>
    <n v="64.66658932714617"/>
    <n v="129.03"/>
    <x v="1"/>
    <n v="51.612000000000002"/>
    <n v="-13.054589327146168"/>
  </r>
  <r>
    <n v="838140"/>
    <s v="BULGARELLI ENZO"/>
    <n v="99.22158898305085"/>
    <n v="131.29"/>
    <x v="1"/>
    <n v="52.515999999999998"/>
    <n v="-46.705588983050852"/>
  </r>
  <r>
    <n v="204713"/>
    <s v="MUSSINI COSTANTINO"/>
    <n v="84.495322580645166"/>
    <n v="131.35"/>
    <x v="1"/>
    <n v="52.54"/>
    <n v="-31.955322580645166"/>
  </r>
  <r>
    <n v="151127"/>
    <s v="ROVERSI SILVA"/>
    <n v="54.610133398161246"/>
    <n v="131.63999999999999"/>
    <x v="1"/>
    <n v="52.655999999999999"/>
    <n v="-1.9541333981612468"/>
  </r>
  <r>
    <n v="77414"/>
    <s v="CAPILUPPI LUCIANO"/>
    <n v="43.306647398843907"/>
    <n v="133.86000000000001"/>
    <x v="1"/>
    <n v="53.544000000000011"/>
    <n v="10.237352601156104"/>
  </r>
  <r>
    <n v="953519"/>
    <s v="RESTANI GIANGAETANO"/>
    <n v="52.009817725316296"/>
    <n v="133.91"/>
    <x v="1"/>
    <n v="53.564"/>
    <n v="1.5541822746837042"/>
  </r>
  <r>
    <n v="302792"/>
    <s v="BISI GUALTIERO"/>
    <n v="28.18982352941174"/>
    <n v="135.74"/>
    <x v="1"/>
    <n v="54.296000000000006"/>
    <n v="26.106176470588267"/>
  </r>
  <r>
    <n v="911062"/>
    <s v="PICCININI GRAZIELLA"/>
    <n v="34.536885245901644"/>
    <n v="138.04"/>
    <x v="1"/>
    <n v="55.216000000000001"/>
    <n v="20.679114754098357"/>
  </r>
  <r>
    <n v="523556"/>
    <s v="PEROSA ANNA MARIA"/>
    <n v="105.70357976653696"/>
    <n v="139.51"/>
    <x v="1"/>
    <n v="55.804000000000002"/>
    <n v="-49.899579766536959"/>
  </r>
  <r>
    <n v="538047"/>
    <s v="ROSSI ELENA"/>
    <n v="76.795271629778654"/>
    <n v="140.72"/>
    <x v="1"/>
    <n v="56.288000000000004"/>
    <n v="-20.50727162977865"/>
  </r>
  <r>
    <n v="200491"/>
    <s v="BRAGLIA RENZO"/>
    <n v="80.216257425742555"/>
    <n v="141.18"/>
    <x v="1"/>
    <n v="56.472000000000008"/>
    <n v="-23.744257425742546"/>
  </r>
  <r>
    <n v="135006"/>
    <s v="GALANTINI IVANA"/>
    <n v="95.907391304347826"/>
    <n v="141.44"/>
    <x v="1"/>
    <n v="56.576000000000001"/>
    <n v="-39.331391304347825"/>
  </r>
  <r>
    <n v="545055"/>
    <s v="VINCENZI BARBARA"/>
    <n v="96.782297210985732"/>
    <n v="141.47"/>
    <x v="1"/>
    <n v="56.588000000000001"/>
    <n v="-40.194297210985731"/>
  </r>
  <r>
    <n v="134694"/>
    <s v="LANZA PASQUALINA"/>
    <n v="102.93060240963855"/>
    <n v="141.6"/>
    <x v="1"/>
    <n v="56.64"/>
    <n v="-46.290602409638552"/>
  </r>
  <r>
    <n v="572186"/>
    <s v="DAREGGI MILVA"/>
    <n v="75.59"/>
    <n v="142.4"/>
    <x v="1"/>
    <n v="56.960000000000008"/>
    <n v="-18.629999999999995"/>
  </r>
  <r>
    <n v="25767"/>
    <s v="TAVONI GIAN LUCA"/>
    <n v="77.758381170686334"/>
    <n v="142.83000000000001"/>
    <x v="1"/>
    <n v="57.132000000000005"/>
    <n v="-20.626381170686329"/>
  </r>
  <r>
    <n v="846417"/>
    <s v="BARILLARI TEOBALDO"/>
    <n v="68.347391304347809"/>
    <n v="143.38"/>
    <x v="1"/>
    <n v="57.352000000000004"/>
    <n v="-10.995391304347805"/>
  </r>
  <r>
    <n v="531641"/>
    <s v="GRUPPO DI FIORE SRL A SOCIO UNICO"/>
    <n v="57.745999999999981"/>
    <n v="143.75"/>
    <x v="1"/>
    <n v="57.5"/>
    <n v="-0.2459999999999809"/>
  </r>
  <r>
    <n v="953642"/>
    <s v="LUCCHINI LIVIA"/>
    <n v="48.177865853658545"/>
    <n v="144.83000000000001"/>
    <x v="1"/>
    <n v="57.932000000000009"/>
    <n v="9.7541341463414639"/>
  </r>
  <r>
    <n v="946251"/>
    <s v="CAVEDONI GIANLUIGI"/>
    <n v="115.20349514563105"/>
    <n v="146.6"/>
    <x v="1"/>
    <n v="58.64"/>
    <n v="-56.563495145631052"/>
  </r>
  <r>
    <n v="37753"/>
    <s v="CALZOLARI ENRICO"/>
    <n v="62.979725467289711"/>
    <n v="147.19"/>
    <x v="1"/>
    <n v="58.876000000000005"/>
    <n v="-4.1037254672897063"/>
  </r>
  <r>
    <n v="11709"/>
    <s v="DONDI ELDE"/>
    <n v="19.821567460317482"/>
    <n v="147.29"/>
    <x v="1"/>
    <n v="58.915999999999997"/>
    <n v="39.094432539682515"/>
  </r>
  <r>
    <n v="40606"/>
    <s v="ALBERTIN STEFANO"/>
    <n v="121.2669214876033"/>
    <n v="151.51"/>
    <x v="1"/>
    <n v="60.603999999999999"/>
    <n v="-60.662921487603299"/>
  </r>
  <r>
    <n v="130305"/>
    <s v="ROMANELLI ALFONSO"/>
    <n v="74.760492083799789"/>
    <n v="158.41999999999999"/>
    <x v="1"/>
    <n v="63.367999999999995"/>
    <n v="-11.392492083799795"/>
  </r>
  <r>
    <n v="205609"/>
    <s v="BREVEGLIERI MAURO"/>
    <n v="90.537916666666661"/>
    <n v="158.47"/>
    <x v="1"/>
    <n v="63.388000000000005"/>
    <n v="-27.149916666666655"/>
  </r>
  <r>
    <n v="920540"/>
    <s v="BARBIERI ARRIGO"/>
    <n v="85.614237288135598"/>
    <n v="159.22999999999999"/>
    <x v="1"/>
    <n v="63.692"/>
    <n v="-21.922237288135598"/>
  </r>
  <r>
    <n v="42022"/>
    <s v="LOMBARDI GIUSEPPE"/>
    <n v="76.669577167019028"/>
    <n v="164.08"/>
    <x v="1"/>
    <n v="65.632000000000005"/>
    <n v="-11.037577167019023"/>
  </r>
  <r>
    <n v="932180"/>
    <s v="ALFENORE VANIA"/>
    <n v="91.149538043478287"/>
    <n v="167.22"/>
    <x v="1"/>
    <n v="66.888000000000005"/>
    <n v="-24.261538043478282"/>
  </r>
  <r>
    <n v="841655"/>
    <s v="MARCONCINI FLAVIA"/>
    <n v="86.174536585365871"/>
    <n v="169.73"/>
    <x v="1"/>
    <n v="67.891999999999996"/>
    <n v="-18.282536585365875"/>
  </r>
  <r>
    <n v="205098"/>
    <s v="COND. GIADA"/>
    <n v="101.10242094362499"/>
    <n v="170.14"/>
    <x v="1"/>
    <n v="68.055999999999997"/>
    <n v="-33.046420943624994"/>
  </r>
  <r>
    <n v="46941"/>
    <s v="GETI FRANCESCA"/>
    <n v="106.77379835202562"/>
    <n v="173.59"/>
    <x v="1"/>
    <n v="69.436000000000007"/>
    <n v="-37.337798352025615"/>
  </r>
  <r>
    <n v="517244"/>
    <s v="ORLANDINI MARCELLA VIVIANA"/>
    <n v="176.0685280373832"/>
    <n v="177.79"/>
    <x v="1"/>
    <n v="71.116"/>
    <n v="-104.9525280373832"/>
  </r>
  <r>
    <n v="604181"/>
    <s v="GOLINELLI LEOPOLDO"/>
    <n v="57.733999999999995"/>
    <n v="178.1"/>
    <x v="1"/>
    <n v="71.239999999999995"/>
    <n v="13.506"/>
  </r>
  <r>
    <n v="945415"/>
    <s v="TIRELLI IVANO"/>
    <n v="78.48744680851064"/>
    <n v="178.76"/>
    <x v="1"/>
    <n v="71.504000000000005"/>
    <n v="-6.9834468085106352"/>
  </r>
  <r>
    <n v="964508"/>
    <s v="GUIZZARDI EMILIO"/>
    <n v="76.539037656903758"/>
    <n v="178.76"/>
    <x v="1"/>
    <n v="71.504000000000005"/>
    <n v="-5.0350376569037536"/>
  </r>
  <r>
    <n v="86812"/>
    <s v="GOLDONI GIULIANA"/>
    <n v="82.544277624331315"/>
    <n v="178.79"/>
    <x v="1"/>
    <n v="71.516000000000005"/>
    <n v="-11.028277624331309"/>
  </r>
  <r>
    <n v="857912"/>
    <s v="FORZATI STEFANO"/>
    <n v="64.015391176470601"/>
    <n v="179.7"/>
    <x v="1"/>
    <n v="71.88"/>
    <n v="7.8646088235293945"/>
  </r>
  <r>
    <n v="503012"/>
    <s v="BASSOLI DANIELE"/>
    <n v="50.113176087364081"/>
    <n v="181.05"/>
    <x v="1"/>
    <n v="72.42"/>
    <n v="22.30682391263592"/>
  </r>
  <r>
    <n v="991786"/>
    <s v="MERCHIORI EMANUELE"/>
    <n v="99.929967897271268"/>
    <n v="183.31"/>
    <x v="1"/>
    <n v="73.323999999999998"/>
    <n v="-26.60596789727127"/>
  </r>
  <r>
    <n v="835402"/>
    <s v="CALZOLARI MARILENA"/>
    <n v="24.296891304347838"/>
    <n v="184.4"/>
    <x v="1"/>
    <n v="73.760000000000005"/>
    <n v="49.463108695652167"/>
  </r>
  <r>
    <n v="562743"/>
    <s v="DI RUOCCO MARIA NEVE"/>
    <n v="78.433233532934139"/>
    <n v="184.44"/>
    <x v="1"/>
    <n v="73.775999999999996"/>
    <n v="-4.6572335329341428"/>
  </r>
  <r>
    <n v="521031"/>
    <s v="GHERARDI MARIO"/>
    <n v="30.803536717062627"/>
    <n v="185.2"/>
    <x v="1"/>
    <n v="74.08"/>
    <n v="43.276463282937371"/>
  </r>
  <r>
    <n v="890162"/>
    <s v="MANTOVANIBENNE"/>
    <n v="160.08810966970177"/>
    <n v="185.61"/>
    <x v="1"/>
    <n v="74.244000000000014"/>
    <n v="-85.844109669701751"/>
  </r>
  <r>
    <n v="598606"/>
    <s v="MORANDI CLAUDIO C/O STUDIO MORANDI"/>
    <n v="15.108290155440415"/>
    <n v="186.03"/>
    <x v="1"/>
    <n v="74.412000000000006"/>
    <n v="59.303709844559592"/>
  </r>
  <r>
    <n v="100468"/>
    <s v="GABBI DANIELA"/>
    <n v="108.90084337349396"/>
    <n v="186.56"/>
    <x v="1"/>
    <n v="74.624000000000009"/>
    <n v="-34.276843373493946"/>
  </r>
  <r>
    <n v="535680"/>
    <s v="SALVATERRA CARLO"/>
    <n v="152.97999999999999"/>
    <n v="190.74"/>
    <x v="1"/>
    <n v="76.296000000000006"/>
    <n v="-76.683999999999983"/>
  </r>
  <r>
    <n v="853446"/>
    <s v="RUOSI REMO"/>
    <n v="144.38263157894738"/>
    <n v="191.5"/>
    <x v="1"/>
    <n v="76.600000000000009"/>
    <n v="-67.782631578947374"/>
  </r>
  <r>
    <n v="86608"/>
    <s v="TIRABASSI MAURIZIO"/>
    <n v="157.38006578947366"/>
    <n v="192.39"/>
    <x v="1"/>
    <n v="76.956000000000003"/>
    <n v="-80.424065789473659"/>
  </r>
  <r>
    <n v="71739"/>
    <s v="FAVARIN ORNELLA"/>
    <n v="130.16932981927712"/>
    <n v="195.14"/>
    <x v="1"/>
    <n v="78.055999999999997"/>
    <n v="-52.113329819277126"/>
  </r>
  <r>
    <n v="142628"/>
    <s v="BRUINI ERMES"/>
    <n v="51.520594059405937"/>
    <n v="196.87"/>
    <x v="1"/>
    <n v="78.748000000000005"/>
    <n v="27.227405940594068"/>
  </r>
  <r>
    <n v="152985"/>
    <s v="BRESCIANI CARLA"/>
    <n v="50.565849999999983"/>
    <n v="198.02"/>
    <x v="1"/>
    <n v="79.208000000000013"/>
    <n v="28.642150000000029"/>
  </r>
  <r>
    <n v="975154"/>
    <s v="BOSCHIERO SONIA"/>
    <n v="92.145591836734681"/>
    <n v="198.04"/>
    <x v="1"/>
    <n v="79.216000000000008"/>
    <n v="-12.929591836734673"/>
  </r>
  <r>
    <n v="601876"/>
    <s v="RAMZAOUI ABBERRAHIM"/>
    <n v="76.165180722891563"/>
    <n v="198.15"/>
    <x v="1"/>
    <n v="79.260000000000005"/>
    <n v="3.0948192771084422"/>
  </r>
  <r>
    <n v="997492"/>
    <s v="BAR ROMA SNC DI BELLEI MARCO &amp; C."/>
    <n v="53.455051334702247"/>
    <n v="198.25"/>
    <x v="1"/>
    <n v="79.300000000000011"/>
    <n v="25.844948665297764"/>
  </r>
  <r>
    <n v="101"/>
    <s v="GOLINELLI IOLE"/>
    <n v="78.76727272727274"/>
    <n v="199.22"/>
    <x v="1"/>
    <n v="79.688000000000002"/>
    <n v="0.9207272727272624"/>
  </r>
  <r>
    <n v="911455"/>
    <s v="TAMASSIA ANGELO"/>
    <n v="118.90474248927039"/>
    <n v="201.58"/>
    <x v="2"/>
    <n v="131.02700000000002"/>
    <n v="12.122257510729625"/>
  </r>
  <r>
    <n v="211133"/>
    <s v="BULGARELLI SILVANO"/>
    <n v="123.11415492957747"/>
    <n v="201.67"/>
    <x v="2"/>
    <n v="131.0855"/>
    <n v="7.9713450704225295"/>
  </r>
  <r>
    <n v="832502"/>
    <s v="PETOCCHI FRANCESCO"/>
    <n v="92.433571428571426"/>
    <n v="201.87"/>
    <x v="2"/>
    <n v="131.21550000000002"/>
    <n v="38.781928571428594"/>
  </r>
  <r>
    <n v="509056"/>
    <s v="PELLONI CARLA"/>
    <n v="124.07410365853659"/>
    <n v="202.25"/>
    <x v="2"/>
    <n v="131.46250000000001"/>
    <n v="7.3883963414634195"/>
  </r>
  <r>
    <n v="596317"/>
    <s v="GOLINELLI LUCA "/>
    <n v="150.9"/>
    <n v="203.54"/>
    <x v="2"/>
    <n v="132.30099999999999"/>
    <n v="-18.599000000000018"/>
  </r>
  <r>
    <n v="945457"/>
    <s v="BIAGINI MANUELA"/>
    <n v="41.743055095620491"/>
    <n v="203.68"/>
    <x v="2"/>
    <n v="132.392"/>
    <n v="90.648944904379505"/>
  </r>
  <r>
    <n v="507361"/>
    <s v="GANDOLFI DIEGO"/>
    <n v="82.233313253012085"/>
    <n v="204.07"/>
    <x v="2"/>
    <n v="132.6455"/>
    <n v="50.412186746987913"/>
  </r>
  <r>
    <n v="594665"/>
    <s v="ADES CARPI SRL"/>
    <n v="129.63"/>
    <n v="204.58"/>
    <x v="2"/>
    <n v="132.977"/>
    <n v="3.3470000000000084"/>
  </r>
  <r>
    <n v="871547"/>
    <s v="MARCHI FRANCESCO"/>
    <n v="145.61603646353649"/>
    <n v="204.81"/>
    <x v="2"/>
    <n v="133.12649999999999"/>
    <n v="-12.489536463536496"/>
  </r>
  <r>
    <n v="591028"/>
    <s v="BARLETTA FRANCO ANTONIO"/>
    <n v="65.878987341772159"/>
    <n v="207.06"/>
    <x v="2"/>
    <n v="134.589"/>
    <n v="68.710012658227839"/>
  </r>
  <r>
    <n v="73660"/>
    <s v="CGIL CAMERA DEL LAVORO TERRITORIALE MO"/>
    <n v="117.94820960698692"/>
    <n v="207.83"/>
    <x v="2"/>
    <n v="135.08950000000002"/>
    <n v="17.141290393013094"/>
  </r>
  <r>
    <n v="515614"/>
    <s v="TROISI PIA"/>
    <n v="133.7632142857143"/>
    <n v="212.06"/>
    <x v="2"/>
    <n v="137.839"/>
    <n v="4.0757857142857006"/>
  </r>
  <r>
    <n v="848008"/>
    <s v="VERGNANINI RICCARDO"/>
    <n v="161.31058423439134"/>
    <n v="212.7"/>
    <x v="2"/>
    <n v="138.255"/>
    <n v="-23.055584234391347"/>
  </r>
  <r>
    <n v="945231"/>
    <s v="CARRI FRANCO"/>
    <n v="142.30020547945205"/>
    <n v="213.77"/>
    <x v="2"/>
    <n v="138.95050000000001"/>
    <n v="-3.3497054794520409"/>
  </r>
  <r>
    <n v="69226"/>
    <s v="CARNEVALI CHIARA"/>
    <n v="130.95793240556659"/>
    <n v="214.12"/>
    <x v="2"/>
    <n v="139.178"/>
    <n v="8.2200675944334023"/>
  </r>
  <r>
    <n v="14367"/>
    <s v="CALEFFI DAVIDE"/>
    <n v="91.456145038167932"/>
    <n v="214.84"/>
    <x v="2"/>
    <n v="139.64600000000002"/>
    <n v="48.189854961832083"/>
  </r>
  <r>
    <n v="86281"/>
    <s v="POLETTI MICHELE"/>
    <n v="98.62465517241381"/>
    <n v="215.84"/>
    <x v="2"/>
    <n v="140.29600000000002"/>
    <n v="41.671344827586211"/>
  </r>
  <r>
    <n v="60375"/>
    <s v="TALAMO GIOVANNI"/>
    <n v="77.278708414872796"/>
    <n v="216.09"/>
    <x v="2"/>
    <n v="140.45850000000002"/>
    <n v="63.179791585127219"/>
  </r>
  <r>
    <n v="857287"/>
    <s v="CARLETTI CARLO"/>
    <n v="121.72350806451614"/>
    <n v="217.27"/>
    <x v="2"/>
    <n v="141.22550000000001"/>
    <n v="19.501991935483872"/>
  </r>
  <r>
    <n v="538209"/>
    <s v="COPPOLA LIA"/>
    <n v="154.29615186615189"/>
    <n v="217.38"/>
    <x v="2"/>
    <n v="141.297"/>
    <n v="-12.999151866151891"/>
  </r>
  <r>
    <n v="205"/>
    <s v="AVERSANO MICHELINA"/>
    <n v="115.40100580270791"/>
    <n v="217.51"/>
    <x v="2"/>
    <n v="141.38149999999999"/>
    <n v="25.980494197292074"/>
  </r>
  <r>
    <n v="542519"/>
    <s v="FALAVIGNA SERGIO"/>
    <n v="126.10640529531567"/>
    <n v="218.37"/>
    <x v="2"/>
    <n v="141.94050000000001"/>
    <n v="15.834094704684347"/>
  </r>
  <r>
    <n v="835438"/>
    <s v="TRIONFINI EDMONDO"/>
    <n v="145.73692887931034"/>
    <n v="218.81"/>
    <x v="2"/>
    <n v="142.22650000000002"/>
    <n v="-3.5104288793103251"/>
  </r>
  <r>
    <n v="600789"/>
    <s v="MAZZOCCHI SIMONE"/>
    <n v="162.62293991416308"/>
    <n v="219.39"/>
    <x v="2"/>
    <n v="142.6035"/>
    <n v="-20.019439914163087"/>
  </r>
  <r>
    <n v="853292"/>
    <s v="NEGRO TEOBALDO"/>
    <n v="115.66830634573304"/>
    <n v="220.65"/>
    <x v="2"/>
    <n v="143.42250000000001"/>
    <n v="27.75419365426697"/>
  </r>
  <r>
    <n v="100536"/>
    <s v="MAINI GRAZIELLA EX ROSSI FAUSTO"/>
    <n v="157.30572222222224"/>
    <n v="221.32"/>
    <x v="2"/>
    <n v="143.858"/>
    <n v="-13.447722222222239"/>
  </r>
  <r>
    <n v="3424"/>
    <s v="BERNARDONI GIUSEPPE"/>
    <n v="57.407767741935473"/>
    <n v="221.84"/>
    <x v="2"/>
    <n v="144.196"/>
    <n v="86.788232258064525"/>
  </r>
  <r>
    <n v="833360"/>
    <s v="TORTONESI ROBERTO"/>
    <n v="96.95"/>
    <n v="222.77"/>
    <x v="2"/>
    <n v="144.8005"/>
    <n v="47.850499999999997"/>
  </r>
  <r>
    <n v="51137"/>
    <s v="GOBBI MATTIOLI GIOVANNINA"/>
    <n v="67.862736418511048"/>
    <n v="222.9"/>
    <x v="2"/>
    <n v="144.88500000000002"/>
    <n v="77.022263581488971"/>
  </r>
  <r>
    <n v="146672"/>
    <s v="CHIERICI BARBARA"/>
    <n v="110.07422924901184"/>
    <n v="223.73"/>
    <x v="2"/>
    <n v="145.42449999999999"/>
    <n v="35.350270750988159"/>
  </r>
  <r>
    <n v="911352"/>
    <s v="BERGAMINI GIORGIO"/>
    <n v="40.813034557235426"/>
    <n v="224.02"/>
    <x v="2"/>
    <n v="145.613"/>
    <n v="104.79996544276457"/>
  </r>
  <r>
    <n v="58378"/>
    <s v="LUCCHINI LEONARDO"/>
    <n v="147.70329321663019"/>
    <n v="224.15"/>
    <x v="2"/>
    <n v="145.69750000000002"/>
    <n v="-2.0057932166301669"/>
  </r>
  <r>
    <n v="131539"/>
    <s v="LUGLI ORVILLE"/>
    <n v="125.94544554455447"/>
    <n v="224.37"/>
    <x v="2"/>
    <n v="145.84050000000002"/>
    <n v="19.895054455445546"/>
  </r>
  <r>
    <n v="213522"/>
    <s v="COND. ELISABETTA"/>
    <n v="57.002305194805189"/>
    <n v="225.81"/>
    <x v="2"/>
    <n v="146.7765"/>
    <n v="89.77419480519481"/>
  </r>
  <r>
    <n v="139838"/>
    <s v="VECCHI FRANCO"/>
    <n v="79.926439393939376"/>
    <n v="227.38"/>
    <x v="2"/>
    <n v="147.797"/>
    <n v="67.870560606060621"/>
  </r>
  <r>
    <n v="992263"/>
    <s v="G&amp;G snc"/>
    <n v="141.15456439393938"/>
    <n v="227.54"/>
    <x v="2"/>
    <n v="147.90100000000001"/>
    <n v="6.7464356060606292"/>
  </r>
  <r>
    <n v="856458"/>
    <s v="RAGAZZONI RINA"/>
    <n v="163.09519250780437"/>
    <n v="228.01"/>
    <x v="2"/>
    <n v="148.20650000000001"/>
    <n v="-14.888692507804365"/>
  </r>
  <r>
    <n v="971455"/>
    <s v="MASSARETTI MARCO"/>
    <n v="94.34568151647062"/>
    <n v="229.58"/>
    <x v="2"/>
    <n v="149.227"/>
    <n v="54.881318483529384"/>
  </r>
  <r>
    <n v="995673"/>
    <s v="TASSONI FRANCESCO"/>
    <n v="147.58880855397149"/>
    <n v="235.25"/>
    <x v="2"/>
    <n v="152.91249999999999"/>
    <n v="5.323691446028505"/>
  </r>
  <r>
    <n v="135058"/>
    <s v="PO FERRUCCIO"/>
    <n v="164.5914859437751"/>
    <n v="235.62"/>
    <x v="2"/>
    <n v="153.15300000000002"/>
    <n v="-11.438485943775078"/>
  </r>
  <r>
    <n v="843281"/>
    <s v="FRANCIOSI MASSIMILIANO"/>
    <n v="106.66136465324384"/>
    <n v="236.48"/>
    <x v="2"/>
    <n v="153.71199999999999"/>
    <n v="47.050635346756152"/>
  </r>
  <r>
    <n v="43394"/>
    <s v="BARBIERI ANNALISA"/>
    <n v="46.54596579476862"/>
    <n v="238.72"/>
    <x v="2"/>
    <n v="155.16800000000001"/>
    <n v="108.62203420523139"/>
  </r>
  <r>
    <n v="940801"/>
    <s v="CARMAGNOLI MAURO"/>
    <n v="154.407376005012"/>
    <n v="239.87"/>
    <x v="2"/>
    <n v="155.91550000000001"/>
    <n v="1.5081239949880114"/>
  </r>
  <r>
    <n v="110438"/>
    <s v="BULGARELLI ALBERTO"/>
    <n v="179.75221969922575"/>
    <n v="242.06"/>
    <x v="2"/>
    <n v="157.339"/>
    <n v="-22.413219699225749"/>
  </r>
  <r>
    <n v="847200"/>
    <s v="FABBRI FABRIZIO"/>
    <n v="68.898595744680847"/>
    <n v="242.11"/>
    <x v="2"/>
    <n v="157.37150000000003"/>
    <n v="88.472904255319179"/>
  </r>
  <r>
    <n v="136297"/>
    <s v="BELLOCCHIO RINO"/>
    <n v="103.04897055984554"/>
    <n v="242.4"/>
    <x v="2"/>
    <n v="157.56"/>
    <n v="54.511029440154459"/>
  </r>
  <r>
    <n v="212578"/>
    <s v="MARRONE ANTONIO"/>
    <n v="111.92751829268293"/>
    <n v="245.5"/>
    <x v="2"/>
    <n v="159.57500000000002"/>
    <n v="47.647481707317084"/>
  </r>
  <r>
    <n v="965366"/>
    <s v="PELLACANI IVANO"/>
    <n v="125.77915795451912"/>
    <n v="245.53"/>
    <x v="2"/>
    <n v="159.59450000000001"/>
    <n v="33.81534204548089"/>
  </r>
  <r>
    <n v="216888"/>
    <s v="VERDERI NANDO"/>
    <n v="41.853141153081509"/>
    <n v="245.56"/>
    <x v="2"/>
    <n v="159.614"/>
    <n v="117.7608588469185"/>
  </r>
  <r>
    <n v="157224"/>
    <s v="VIGNOLI FOSCA"/>
    <n v="132.6486122237844"/>
    <n v="246.29"/>
    <x v="2"/>
    <n v="160.08850000000001"/>
    <n v="27.439887776215613"/>
  </r>
  <r>
    <n v="101029"/>
    <s v="FLORIS SAVINA"/>
    <n v="144.79004056795134"/>
    <n v="246.43"/>
    <x v="2"/>
    <n v="160.17950000000002"/>
    <n v="15.389459432048682"/>
  </r>
  <r>
    <n v="945985"/>
    <s v="CIPOLLI ENRICA"/>
    <n v="172.289521484375"/>
    <n v="248.49"/>
    <x v="2"/>
    <n v="161.51850000000002"/>
    <n v="-10.771021484374984"/>
  </r>
  <r>
    <n v="963736"/>
    <s v="GILIOLI MAURO"/>
    <n v="150.08309278350515"/>
    <n v="248.9"/>
    <x v="2"/>
    <n v="161.785"/>
    <n v="11.701907216494845"/>
  </r>
  <r>
    <n v="832274"/>
    <s v="BARBIERI DINA"/>
    <n v="121.64039387308536"/>
    <n v="249"/>
    <x v="2"/>
    <n v="161.85"/>
    <n v="40.209606126914636"/>
  </r>
  <r>
    <n v="74638"/>
    <s v="ROSSI MARISA"/>
    <n v="164.53745399362467"/>
    <n v="250.39"/>
    <x v="2"/>
    <n v="162.7535"/>
    <n v="-1.7839539936246638"/>
  </r>
  <r>
    <n v="210802"/>
    <s v="LUGLI EMILIO"/>
    <n v="114.6181651538371"/>
    <n v="251.15"/>
    <x v="2"/>
    <n v="163.2475"/>
    <n v="48.629334846162905"/>
  </r>
  <r>
    <n v="600719"/>
    <s v="CHIANESE GIORGIO"/>
    <n v="132.30631034482758"/>
    <n v="253.89"/>
    <x v="2"/>
    <n v="165.02850000000001"/>
    <n v="32.722189655172429"/>
  </r>
  <r>
    <n v="221054"/>
    <s v="POLIFLEX SRL"/>
    <n v="164.39"/>
    <n v="254.63"/>
    <x v="2"/>
    <n v="165.5095"/>
    <n v="1.1195000000000164"/>
  </r>
  <r>
    <n v="9039"/>
    <s v="ANSALONI ARTURO"/>
    <n v="179.05779383429672"/>
    <n v="254.81"/>
    <x v="2"/>
    <n v="165.62649999999999"/>
    <n v="-13.431293834296724"/>
  </r>
  <r>
    <n v="55928"/>
    <s v="A.L.G. SRL"/>
    <n v="56.152718749999963"/>
    <n v="256.04000000000002"/>
    <x v="2"/>
    <n v="166.42600000000002"/>
    <n v="110.27328125000005"/>
  </r>
  <r>
    <n v="11623"/>
    <s v="FERRARI UMBERTO"/>
    <n v="169.01560344827584"/>
    <n v="258.04000000000002"/>
    <x v="2"/>
    <n v="167.72600000000003"/>
    <n v="-1.2896034482758125"/>
  </r>
  <r>
    <n v="213598"/>
    <s v="IOTTI AZIO"/>
    <n v="110.33179606025487"/>
    <n v="259.60000000000002"/>
    <x v="2"/>
    <n v="168.74"/>
    <n v="58.408203939745135"/>
  </r>
  <r>
    <n v="119165"/>
    <s v="CALCIOLARI IDEMMA"/>
    <n v="198.81037623762376"/>
    <n v="260.26"/>
    <x v="2"/>
    <n v="169.16900000000001"/>
    <n v="-29.641376237623746"/>
  </r>
  <r>
    <n v="85149"/>
    <s v="MANTOVANI ANNA"/>
    <n v="88.239148748395365"/>
    <n v="260.27"/>
    <x v="2"/>
    <n v="169.1755"/>
    <n v="80.936351251604634"/>
  </r>
  <r>
    <n v="200094"/>
    <s v="PORTELLA MIRELLA"/>
    <n v="187.19784313725489"/>
    <n v="261.24"/>
    <x v="2"/>
    <n v="169.80600000000001"/>
    <n v="-17.391843137254881"/>
  </r>
  <r>
    <n v="1246"/>
    <s v="ANGELINI ALDO"/>
    <n v="92.326258064516111"/>
    <n v="261.36"/>
    <x v="2"/>
    <n v="169.88400000000001"/>
    <n v="77.557741935483904"/>
  </r>
  <r>
    <n v="133432"/>
    <s v="MAURI BONFIGLIO"/>
    <n v="56.037334270174313"/>
    <n v="264.64"/>
    <x v="2"/>
    <n v="172.01599999999999"/>
    <n v="115.97866572982568"/>
  </r>
  <r>
    <n v="957162"/>
    <s v="VACCARI ENZO"/>
    <n v="139.54410386965378"/>
    <n v="266.97000000000003"/>
    <x v="2"/>
    <n v="173.53050000000002"/>
    <n v="33.986396130346236"/>
  </r>
  <r>
    <n v="127145"/>
    <s v="LEPORATI GIANNI"/>
    <n v="146.83697167894337"/>
    <n v="268.14"/>
    <x v="2"/>
    <n v="174.291"/>
    <n v="27.454028321056626"/>
  </r>
  <r>
    <n v="19046"/>
    <s v="RUOSI GIANCARLO"/>
    <n v="270.32"/>
    <n v="268.18"/>
    <x v="2"/>
    <n v="174.31700000000001"/>
    <n v="-96.002999999999986"/>
  </r>
  <r>
    <n v="932674"/>
    <s v="GAMBUZZI MARIA TERESA"/>
    <n v="189.7997231588765"/>
    <n v="269.17"/>
    <x v="2"/>
    <n v="174.96050000000002"/>
    <n v="-14.839223158876479"/>
  </r>
  <r>
    <n v="858337"/>
    <s v="MALAGOLI ADA"/>
    <n v="105.75313693234477"/>
    <n v="270.02"/>
    <x v="2"/>
    <n v="175.51300000000001"/>
    <n v="69.759863067655232"/>
  </r>
  <r>
    <n v="839753"/>
    <s v="BARALDI CINZIA"/>
    <n v="198.02930107526882"/>
    <n v="272.85000000000002"/>
    <x v="2"/>
    <n v="177.35250000000002"/>
    <n v="-20.676801075268799"/>
  </r>
  <r>
    <n v="839632"/>
    <s v="GRISANTI TIZIANO"/>
    <n v="231.04642857142858"/>
    <n v="274.08999999999997"/>
    <x v="2"/>
    <n v="178.1585"/>
    <n v="-52.887928571428574"/>
  </r>
  <r>
    <n v="840435"/>
    <s v="SPATARO ANNUNZIATA CATERINA"/>
    <n v="166.46718609865474"/>
    <n v="275.25"/>
    <x v="2"/>
    <n v="178.91249999999999"/>
    <n v="12.445313901345259"/>
  </r>
  <r>
    <n v="983955"/>
    <s v="BIANCHI FRANCO"/>
    <n v="162.08216108107484"/>
    <n v="277.16000000000003"/>
    <x v="2"/>
    <n v="180.15400000000002"/>
    <n v="18.071838918925181"/>
  </r>
  <r>
    <n v="951337"/>
    <s v="CRETTO CORRADO"/>
    <n v="30.19435344827582"/>
    <n v="277.2"/>
    <x v="2"/>
    <n v="180.18"/>
    <n v="149.98564655172419"/>
  </r>
  <r>
    <n v="206780"/>
    <s v="BARALDI NERDINO"/>
    <n v="184.45261088709677"/>
    <n v="277.22000000000003"/>
    <x v="2"/>
    <n v="180.19300000000001"/>
    <n v="-4.2596108870967555"/>
  </r>
  <r>
    <n v="214438"/>
    <s v="BONATO ANDREA"/>
    <n v="173.12027120315582"/>
    <n v="277.49"/>
    <x v="2"/>
    <n v="180.36850000000001"/>
    <n v="7.2482287968441881"/>
  </r>
  <r>
    <n v="56714"/>
    <s v="FONTANESI IRES"/>
    <n v="180.09884387351778"/>
    <n v="278.39999999999998"/>
    <x v="2"/>
    <n v="180.95999999999998"/>
    <n v="0.86115612648220008"/>
  </r>
  <r>
    <n v="555088"/>
    <s v="MAGNANI GIANCARLO"/>
    <n v="178.81012455516014"/>
    <n v="278.85000000000002"/>
    <x v="2"/>
    <n v="181.25250000000003"/>
    <n v="2.4423754448398824"/>
  </r>
  <r>
    <n v="841521"/>
    <s v="GAVIOLI GABRIELLA"/>
    <n v="230.11702702702701"/>
    <n v="279.87"/>
    <x v="2"/>
    <n v="181.91550000000001"/>
    <n v="-48.201527027026998"/>
  </r>
  <r>
    <n v="857659"/>
    <s v="GENNARI ARNALDO"/>
    <n v="221.10733870967744"/>
    <n v="280.22000000000003"/>
    <x v="2"/>
    <n v="182.14300000000003"/>
    <n v="-38.964338709677406"/>
  </r>
  <r>
    <n v="539808"/>
    <s v="COND. SAN MARTINO"/>
    <n v="237.03357142857143"/>
    <n v="280.93"/>
    <x v="2"/>
    <n v="182.6045"/>
    <n v="-54.429071428571433"/>
  </r>
  <r>
    <n v="839123"/>
    <s v="SGARBI CLAUDIO"/>
    <n v="98.759677303982613"/>
    <n v="281.72000000000003"/>
    <x v="2"/>
    <n v="183.11800000000002"/>
    <n v="84.35832269601741"/>
  </r>
  <r>
    <n v="561332"/>
    <s v="FERRI VANNI"/>
    <n v="214.392"/>
    <n v="282.08"/>
    <x v="2"/>
    <n v="183.352"/>
    <n v="-31.039999999999992"/>
  </r>
  <r>
    <n v="881708"/>
    <s v="BRUINI GIANCARLO"/>
    <n v="209.52010778275476"/>
    <n v="284.47000000000003"/>
    <x v="2"/>
    <n v="184.90550000000002"/>
    <n v="-24.614607782754746"/>
  </r>
  <r>
    <n v="845124"/>
    <s v="LEVRATTI MILVIA"/>
    <n v="198.29489522503917"/>
    <n v="284.8"/>
    <x v="2"/>
    <n v="185.12"/>
    <n v="-13.174895225039165"/>
  </r>
  <r>
    <n v="590106"/>
    <s v="CALANCA DANNY"/>
    <n v="118.46649253731343"/>
    <n v="285.11"/>
    <x v="2"/>
    <n v="185.32150000000001"/>
    <n v="66.855007462686586"/>
  </r>
  <r>
    <n v="503403"/>
    <s v="SETTI PAOLO"/>
    <n v="71.158738208708314"/>
    <n v="286.23"/>
    <x v="2"/>
    <n v="186.04950000000002"/>
    <n v="114.89076179129171"/>
  </r>
  <r>
    <n v="849580"/>
    <s v="PITOCCHI MARGHERITA"/>
    <n v="224.52519354838711"/>
    <n v="286.36"/>
    <x v="2"/>
    <n v="186.13400000000001"/>
    <n v="-38.391193548387093"/>
  </r>
  <r>
    <n v="144918"/>
    <s v="GOVI ANGELO"/>
    <n v="123.33615"/>
    <n v="286.41000000000003"/>
    <x v="2"/>
    <n v="186.16650000000001"/>
    <n v="62.83035000000001"/>
  </r>
  <r>
    <n v="35672"/>
    <s v="RIGIERI MARIALUISA"/>
    <n v="215.14441728112251"/>
    <n v="287.01"/>
    <x v="2"/>
    <n v="186.5565"/>
    <n v="-28.587917281122515"/>
  </r>
  <r>
    <n v="2405"/>
    <s v="GIANNUZZI FABIO"/>
    <n v="142.26"/>
    <n v="287.22000000000003"/>
    <x v="2"/>
    <n v="186.69300000000001"/>
    <n v="44.433000000000021"/>
  </r>
  <r>
    <n v="133309"/>
    <s v="COLI MAURO"/>
    <n v="208.90337944664032"/>
    <n v="288.77999999999997"/>
    <x v="2"/>
    <n v="187.70699999999999"/>
    <n v="-21.196379446640321"/>
  </r>
  <r>
    <n v="881505"/>
    <s v="FRIGIERI GIULIO"/>
    <n v="247.72151408450705"/>
    <n v="289.56"/>
    <x v="2"/>
    <n v="188.214"/>
    <n v="-59.507514084507051"/>
  </r>
  <r>
    <n v="134111"/>
    <s v="BUZZOTTA CARLO"/>
    <n v="195.99828000000002"/>
    <n v="289.62"/>
    <x v="2"/>
    <n v="188.25300000000001"/>
    <n v="-7.7452800000000082"/>
  </r>
  <r>
    <n v="603061"/>
    <s v="VISINTIN GIAN MARCO"/>
    <n v="233.97"/>
    <n v="289.66000000000003"/>
    <x v="2"/>
    <n v="188.27900000000002"/>
    <n v="-45.690999999999974"/>
  </r>
  <r>
    <n v="200207"/>
    <s v="BERTANI ROBERTO"/>
    <n v="148.76060396039605"/>
    <n v="289.77999999999997"/>
    <x v="2"/>
    <n v="188.357"/>
    <n v="39.596396039603945"/>
  </r>
  <r>
    <n v="108121"/>
    <s v="DAVOLIO VALTER"/>
    <n v="112.26666666666668"/>
    <n v="290.41000000000003"/>
    <x v="2"/>
    <n v="188.76650000000004"/>
    <n v="76.499833333333356"/>
  </r>
  <r>
    <n v="555407"/>
    <s v="MALAGOLI AMEDEO"/>
    <n v="190.28026315789469"/>
    <n v="290.64999999999998"/>
    <x v="2"/>
    <n v="188.92249999999999"/>
    <n v="-1.3577631578947091"/>
  </r>
  <r>
    <n v="201994"/>
    <s v="CAMURRI VANDA"/>
    <n v="108.67224802371541"/>
    <n v="290.87"/>
    <x v="2"/>
    <n v="189.06550000000001"/>
    <n v="80.393251976284603"/>
  </r>
  <r>
    <n v="965441"/>
    <s v="LOSCHI GIORGIO"/>
    <n v="217.32557411273484"/>
    <n v="294.83999999999997"/>
    <x v="2"/>
    <n v="191.64599999999999"/>
    <n v="-25.679574112734855"/>
  </r>
  <r>
    <n v="596300"/>
    <s v="ORTOSAN DI BERTELLI PATRIZIA"/>
    <n v="266.11684210526317"/>
    <n v="295.41000000000003"/>
    <x v="2"/>
    <n v="192.01650000000004"/>
    <n v="-74.100342105263138"/>
  </r>
  <r>
    <n v="2955"/>
    <s v="FABBRICATO VIVALDI"/>
    <n v="47.656747368421023"/>
    <n v="296.19"/>
    <x v="2"/>
    <n v="192.52350000000001"/>
    <n v="144.866752631579"/>
  </r>
  <r>
    <n v="575786"/>
    <s v="ZAMBOTTO MAURIZIO"/>
    <n v="272.00036247334754"/>
    <n v="296.77999999999997"/>
    <x v="2"/>
    <n v="192.90699999999998"/>
    <n v="-79.093362473347554"/>
  </r>
  <r>
    <n v="12519"/>
    <s v="DAOGLIO SIMONA"/>
    <n v="224.23000000000002"/>
    <n v="297.24"/>
    <x v="2"/>
    <n v="193.20600000000002"/>
    <n v="-31.024000000000001"/>
  </r>
  <r>
    <n v="846507"/>
    <s v="PAGANELLI PAOLINA"/>
    <n v="204.85123404255319"/>
    <n v="297.58"/>
    <x v="2"/>
    <n v="193.42699999999999"/>
    <n v="-11.424234042553195"/>
  </r>
  <r>
    <n v="62537"/>
    <s v="AZIENDA AGRICOLA TECNICA VIVAI"/>
    <n v="263.10209677419357"/>
    <n v="303.33"/>
    <x v="2"/>
    <n v="197.1645"/>
    <n v="-65.937596774193565"/>
  </r>
  <r>
    <n v="222349"/>
    <s v="COND. VALENTINI"/>
    <n v="232.82948678861788"/>
    <n v="303.39999999999998"/>
    <x v="2"/>
    <n v="197.20999999999998"/>
    <n v="-35.619486788617905"/>
  </r>
  <r>
    <n v="568294"/>
    <s v="ROVERSI RENATO"/>
    <n v="143.04963754556104"/>
    <n v="303.57"/>
    <x v="2"/>
    <n v="197.32050000000001"/>
    <n v="54.270862454438969"/>
  </r>
  <r>
    <n v="108644"/>
    <s v="VIRGETTI ROBERTA"/>
    <n v="198.13561643835615"/>
    <n v="303.69"/>
    <x v="2"/>
    <n v="197.39850000000001"/>
    <n v="-0.73711643835613927"/>
  </r>
  <r>
    <n v="900878"/>
    <s v="GUERZONI GIAN PAOLO"/>
    <n v="195.75768907563025"/>
    <n v="304.27999999999997"/>
    <x v="2"/>
    <n v="197.78199999999998"/>
    <n v="2.024310924369729"/>
  </r>
  <r>
    <n v="518877"/>
    <s v="VITIELLO PASQUALE"/>
    <n v="65.199574257425752"/>
    <n v="304.73"/>
    <x v="2"/>
    <n v="198.07450000000003"/>
    <n v="132.87492574257428"/>
  </r>
  <r>
    <n v="73747"/>
    <s v="COSTA ALESSANDRO"/>
    <n v="227.93898496240598"/>
    <n v="305.94"/>
    <x v="2"/>
    <n v="198.86100000000002"/>
    <n v="-29.077984962405964"/>
  </r>
  <r>
    <n v="128412"/>
    <s v="MAINI OSCAR"/>
    <n v="187.94456740442661"/>
    <n v="307.7"/>
    <x v="2"/>
    <n v="200.005"/>
    <n v="12.060432595573388"/>
  </r>
  <r>
    <n v="17868"/>
    <s v="ORLANDI DANIELE"/>
    <n v="203.30204238921002"/>
    <n v="308.86"/>
    <x v="2"/>
    <n v="200.75900000000001"/>
    <n v="-2.5430423892100009"/>
  </r>
  <r>
    <n v="592261"/>
    <s v="MOVCHAN ANNA"/>
    <n v="222.8960892752776"/>
    <n v="311.57"/>
    <x v="2"/>
    <n v="202.5205"/>
    <n v="-20.375589275277605"/>
  </r>
  <r>
    <n v="141537"/>
    <s v="COPELLI MARGHERITA"/>
    <n v="135.07611764705882"/>
    <n v="311.98"/>
    <x v="2"/>
    <n v="202.78700000000001"/>
    <n v="67.710882352941184"/>
  </r>
  <r>
    <n v="576431"/>
    <s v="HU XIAOYANG"/>
    <n v="183.98620646766167"/>
    <n v="314.69"/>
    <x v="2"/>
    <n v="204.54850000000002"/>
    <n v="20.562293532338344"/>
  </r>
  <r>
    <n v="598870"/>
    <s v="D'ALESSANDRO VINCENZO "/>
    <n v="276.70632450331124"/>
    <n v="315.11"/>
    <x v="2"/>
    <n v="204.82150000000001"/>
    <n v="-71.884824503311222"/>
  </r>
  <r>
    <n v="942056"/>
    <s v="CONDOMINIO DELFINO A"/>
    <n v="244.185"/>
    <n v="317.02999999999997"/>
    <x v="2"/>
    <n v="206.06949999999998"/>
    <n v="-38.115500000000026"/>
  </r>
  <r>
    <n v="831818"/>
    <s v="CALANCA CATTERINA"/>
    <n v="119.96806487068966"/>
    <n v="317.47000000000003"/>
    <x v="2"/>
    <n v="206.35550000000003"/>
    <n v="86.387435129310376"/>
  </r>
  <r>
    <n v="503046"/>
    <s v="CALZOLARI FRANCESCA"/>
    <n v="219.2527272727273"/>
    <n v="320.19"/>
    <x v="2"/>
    <n v="208.12350000000001"/>
    <n v="-11.129227272727292"/>
  </r>
  <r>
    <n v="214318"/>
    <s v="VELLANI DORIANO"/>
    <n v="214.2876237623762"/>
    <n v="323.55"/>
    <x v="2"/>
    <n v="210.3075"/>
    <n v="-3.9801237623761949"/>
  </r>
  <r>
    <n v="548882"/>
    <s v="BORELLINI GIULIO"/>
    <n v="212.15172043010756"/>
    <n v="324.38"/>
    <x v="2"/>
    <n v="210.84700000000001"/>
    <n v="-1.304720430107551"/>
  </r>
  <r>
    <n v="156997"/>
    <s v="MORSELLI DEANNA"/>
    <n v="178.25104046242777"/>
    <n v="324.39"/>
    <x v="2"/>
    <n v="210.8535"/>
    <n v="32.60245953757223"/>
  </r>
  <r>
    <n v="224947"/>
    <s v="CONDOMINIO I PLATANI"/>
    <n v="223.76993000000002"/>
    <n v="325.95"/>
    <x v="2"/>
    <n v="211.86750000000001"/>
    <n v="-11.90243000000001"/>
  </r>
  <r>
    <n v="563465"/>
    <s v="ZHENG XIAOZHEN"/>
    <n v="132.43927077559374"/>
    <n v="328.1"/>
    <x v="2"/>
    <n v="213.26500000000001"/>
    <n v="80.825729224406274"/>
  </r>
  <r>
    <n v="851405"/>
    <s v="EMPORIO SPORTIVO LUGLI SNC"/>
    <n v="275.8390490797546"/>
    <n v="328.84"/>
    <x v="2"/>
    <n v="213.74599999999998"/>
    <n v="-62.093049079754621"/>
  </r>
  <r>
    <n v="954158"/>
    <s v="GAVIOLI MARIA"/>
    <n v="168.52"/>
    <n v="330.95"/>
    <x v="2"/>
    <n v="215.11750000000001"/>
    <n v="46.597499999999997"/>
  </r>
  <r>
    <n v="24915"/>
    <s v="VINCENZI ROSANNA"/>
    <n v="284.39221153846154"/>
    <n v="335.68"/>
    <x v="2"/>
    <n v="218.19200000000001"/>
    <n v="-66.200211538461531"/>
  </r>
  <r>
    <n v="512138"/>
    <s v="DI PIETRO MARIA"/>
    <n v="235.09159162967666"/>
    <n v="336.31"/>
    <x v="2"/>
    <n v="218.60150000000002"/>
    <n v="-16.490091629676641"/>
  </r>
  <r>
    <n v="971470"/>
    <s v="SPEZIALI GIORGIO"/>
    <n v="180.14418016194332"/>
    <n v="336.37"/>
    <x v="2"/>
    <n v="218.6405"/>
    <n v="38.496319838056678"/>
  </r>
  <r>
    <n v="36828"/>
    <s v="BENKHALQUI AHMED"/>
    <n v="258.95359649122804"/>
    <n v="336.87"/>
    <x v="2"/>
    <n v="218.96550000000002"/>
    <n v="-39.988096491228021"/>
  </r>
  <r>
    <n v="850179"/>
    <s v="PELLACANI GIANLUIGI"/>
    <n v="262.46493749999996"/>
    <n v="337.18"/>
    <x v="2"/>
    <n v="219.167"/>
    <n v="-43.297937499999961"/>
  </r>
  <r>
    <n v="835499"/>
    <s v="STEFANINI GIUSEPPE"/>
    <n v="183.84785623084781"/>
    <n v="341.26"/>
    <x v="2"/>
    <n v="221.81899999999999"/>
    <n v="37.971143769152178"/>
  </r>
  <r>
    <n v="922"/>
    <s v="FEDOZZI FRANCESCO"/>
    <n v="274.01564516129031"/>
    <n v="345.1"/>
    <x v="2"/>
    <n v="224.31500000000003"/>
    <n v="-49.700645161290282"/>
  </r>
  <r>
    <n v="930780"/>
    <s v="MONDANI DINO"/>
    <n v="262.85642857142858"/>
    <n v="348.09"/>
    <x v="2"/>
    <n v="226.2585"/>
    <n v="-36.597928571428582"/>
  </r>
  <r>
    <n v="995304"/>
    <s v="REBECCHI EMILIA"/>
    <n v="264.48050246305422"/>
    <n v="348.32"/>
    <x v="2"/>
    <n v="226.40800000000002"/>
    <n v="-38.072502463054207"/>
  </r>
  <r>
    <n v="560464"/>
    <s v="MALAVASI MARCO"/>
    <n v="209.90813163481951"/>
    <n v="348.52"/>
    <x v="2"/>
    <n v="226.53799999999998"/>
    <n v="16.629868365180471"/>
  </r>
  <r>
    <n v="8395"/>
    <s v="NEGRI MARIA"/>
    <n v="279.43222433460079"/>
    <n v="348.64"/>
    <x v="2"/>
    <n v="226.61599999999999"/>
    <n v="-52.816224334600804"/>
  </r>
  <r>
    <n v="212352"/>
    <s v="MORSELLI GIANCARLO"/>
    <n v="250.38905882352941"/>
    <n v="349.51"/>
    <x v="2"/>
    <n v="227.1815"/>
    <n v="-23.207558823529411"/>
  </r>
  <r>
    <n v="139948"/>
    <s v="STERMIERI ROBERTO"/>
    <n v="225.95971999999998"/>
    <n v="349.59"/>
    <x v="2"/>
    <n v="227.23349999999999"/>
    <n v="1.2737800000000163"/>
  </r>
  <r>
    <n v="951535"/>
    <s v="ROSSI MAURO"/>
    <n v="248.11446233699382"/>
    <n v="353"/>
    <x v="2"/>
    <n v="229.45000000000002"/>
    <n v="-18.664462336993807"/>
  </r>
  <r>
    <n v="599128"/>
    <s v="HU BINGBING"/>
    <n v="240.96527777777777"/>
    <n v="354.14"/>
    <x v="2"/>
    <n v="230.191"/>
    <n v="-10.774277777777769"/>
  </r>
  <r>
    <n v="900547"/>
    <s v="MENU' S.R.L."/>
    <n v="257.13278767123285"/>
    <n v="355.92"/>
    <x v="2"/>
    <n v="231.34800000000001"/>
    <n v="-25.784787671232834"/>
  </r>
  <r>
    <n v="560809"/>
    <s v="CRESPI GIANLUCA"/>
    <n v="234.08479657387585"/>
    <n v="356.38"/>
    <x v="2"/>
    <n v="231.64699999999999"/>
    <n v="-2.4377965738758576"/>
  </r>
  <r>
    <n v="37097"/>
    <s v="CONDOMINIO CORTE DELLA FAVORITA"/>
    <n v="208.48131578947371"/>
    <n v="356.76"/>
    <x v="2"/>
    <n v="231.89400000000001"/>
    <n v="23.412684210526294"/>
  </r>
  <r>
    <n v="881725"/>
    <s v="BULGARELLI GIGLIOLA"/>
    <n v="147.04312910284466"/>
    <n v="363.24"/>
    <x v="2"/>
    <n v="236.10600000000002"/>
    <n v="89.062870897155364"/>
  </r>
  <r>
    <n v="998147"/>
    <s v="CASALI MARIA CRISTINA"/>
    <n v="195.09331384015596"/>
    <n v="365.65"/>
    <x v="2"/>
    <n v="237.67249999999999"/>
    <n v="42.579186159844028"/>
  </r>
  <r>
    <n v="957563"/>
    <s v="AMADEI LEDA"/>
    <n v="240.18234573677546"/>
    <n v="366.53"/>
    <x v="2"/>
    <n v="238.24449999999999"/>
    <n v="-1.937845736775472"/>
  </r>
  <r>
    <n v="984775"/>
    <s v="ZANARDI LORELLA"/>
    <n v="236.31890425531915"/>
    <n v="368.96000000000004"/>
    <x v="2"/>
    <n v="239.82400000000004"/>
    <n v="3.5050957446808866"/>
  </r>
  <r>
    <n v="570853"/>
    <s v="RIGHI RAFFAELLA"/>
    <n v="259.7442857142857"/>
    <n v="371.01"/>
    <x v="2"/>
    <n v="241.15649999999999"/>
    <n v="-18.587785714285701"/>
  </r>
  <r>
    <n v="66045"/>
    <s v="SCACCHETTI RINO"/>
    <n v="302.71877407704653"/>
    <n v="374.36"/>
    <x v="2"/>
    <n v="243.334"/>
    <n v="-59.384774077046529"/>
  </r>
  <r>
    <n v="571526"/>
    <s v="C.RE.BA.M"/>
    <n v="290.95786026200875"/>
    <n v="374.92"/>
    <x v="2"/>
    <n v="243.69800000000001"/>
    <n v="-47.259860262008743"/>
  </r>
  <r>
    <n v="997730"/>
    <s v="PEDRIELLI PAOLO"/>
    <n v="234.12319639278556"/>
    <n v="378.99"/>
    <x v="2"/>
    <n v="246.34350000000001"/>
    <n v="12.220303607214447"/>
  </r>
  <r>
    <n v="219714"/>
    <s v="COND. IL PORTICO"/>
    <n v="40.015774647887326"/>
    <n v="379.85"/>
    <x v="2"/>
    <n v="246.90250000000003"/>
    <n v="206.88672535211271"/>
  </r>
  <r>
    <n v="846490"/>
    <s v="BRUNI ELMO"/>
    <n v="218.84085233297981"/>
    <n v="380.21"/>
    <x v="2"/>
    <n v="247.13649999999998"/>
    <n v="28.295647667020177"/>
  </r>
  <r>
    <n v="139913"/>
    <s v="LUPPI CLAUDIO"/>
    <n v="258.40444444444449"/>
    <n v="382.36"/>
    <x v="2"/>
    <n v="248.53400000000002"/>
    <n v="-9.8704444444444732"/>
  </r>
  <r>
    <n v="853009"/>
    <s v="MAGRI OMERO"/>
    <n v="284.42129049676026"/>
    <n v="382.97"/>
    <x v="2"/>
    <n v="248.93050000000002"/>
    <n v="-35.490790496760241"/>
  </r>
  <r>
    <n v="852918"/>
    <s v="CALEFFI SILVANO"/>
    <n v="323.46661447084233"/>
    <n v="383.06"/>
    <x v="2"/>
    <n v="248.989"/>
    <n v="-74.477614470842326"/>
  </r>
  <r>
    <n v="121225"/>
    <s v="CATELLANI GUERINO"/>
    <n v="231.59270588235296"/>
    <n v="383.92"/>
    <x v="2"/>
    <n v="249.54800000000003"/>
    <n v="17.955294117647071"/>
  </r>
  <r>
    <n v="541670"/>
    <s v="BALBONI MASSIMO"/>
    <n v="257.86197368421051"/>
    <n v="385.45"/>
    <x v="2"/>
    <n v="250.54249999999999"/>
    <n v="-7.3194736842105215"/>
  </r>
  <r>
    <n v="997209"/>
    <s v="STAFFIERE FILOMENA"/>
    <n v="75.027469936855823"/>
    <n v="386.1"/>
    <x v="2"/>
    <n v="250.96500000000003"/>
    <n v="175.93753006314421"/>
  </r>
  <r>
    <n v="982945"/>
    <s v="PROTO PAOLO"/>
    <n v="306.81957198443581"/>
    <n v="387.58"/>
    <x v="2"/>
    <n v="251.92699999999999"/>
    <n v="-54.892571984435818"/>
  </r>
  <r>
    <n v="60611"/>
    <s v="DI STASIO LUCIANO"/>
    <n v="293.07012525326945"/>
    <n v="388.89"/>
    <x v="2"/>
    <n v="252.77850000000001"/>
    <n v="-40.291625253269444"/>
  </r>
  <r>
    <n v="205250"/>
    <s v="BONINI NOVELLA"/>
    <n v="303.02004031413611"/>
    <n v="392.18"/>
    <x v="2"/>
    <n v="254.917"/>
    <n v="-48.103040314136109"/>
  </r>
  <r>
    <n v="845701"/>
    <s v="CORNACCHINI MONICA"/>
    <n v="263.31241758241754"/>
    <n v="392.21"/>
    <x v="2"/>
    <n v="254.9365"/>
    <n v="-8.3759175824175429"/>
  </r>
  <r>
    <n v="830179"/>
    <s v="MESCHIERI WILMA"/>
    <n v="240.01395248380129"/>
    <n v="394.81"/>
    <x v="2"/>
    <n v="256.62650000000002"/>
    <n v="16.612547516198731"/>
  </r>
  <r>
    <n v="201213"/>
    <s v="CICCU OLGA"/>
    <n v="304.30633027522936"/>
    <n v="394.83"/>
    <x v="2"/>
    <n v="256.6395"/>
    <n v="-47.666830275229358"/>
  </r>
  <r>
    <n v="202348"/>
    <s v="BAGNOLI MARIA"/>
    <n v="184.50210356921809"/>
    <n v="394.98"/>
    <x v="2"/>
    <n v="256.73700000000002"/>
    <n v="72.23489643078193"/>
  </r>
  <r>
    <n v="209527"/>
    <s v="TASSINARI CATERINA"/>
    <n v="216.68182577017325"/>
    <n v="396.41"/>
    <x v="2"/>
    <n v="257.66650000000004"/>
    <n v="40.984674229826794"/>
  </r>
  <r>
    <n v="525634"/>
    <s v="SGARBI LUCA"/>
    <n v="115.09416846652266"/>
    <n v="397.09"/>
    <x v="2"/>
    <n v="258.10849999999999"/>
    <n v="143.01433153347733"/>
  </r>
  <r>
    <n v="140860"/>
    <s v="VERRINI INES"/>
    <n v="267.56702169625243"/>
    <n v="400.42"/>
    <x v="2"/>
    <n v="260.27300000000002"/>
    <n v="-7.2940216962524005"/>
  </r>
  <r>
    <n v="210109"/>
    <s v="VACCARI VITTORIO"/>
    <n v="293.66640562248995"/>
    <n v="404.57"/>
    <x v="2"/>
    <n v="262.97050000000002"/>
    <n v="-30.695905622489931"/>
  </r>
  <r>
    <n v="129264"/>
    <s v="LUPPI TIZIANO"/>
    <n v="310.42552683896622"/>
    <n v="407.24"/>
    <x v="2"/>
    <n v="264.70600000000002"/>
    <n v="-45.719526838966203"/>
  </r>
  <r>
    <n v="535807"/>
    <s v="RAIMONDI FELICINO"/>
    <n v="198.66735849056602"/>
    <n v="407.24"/>
    <x v="2"/>
    <n v="264.70600000000002"/>
    <n v="66.038641509434001"/>
  </r>
  <r>
    <n v="204898"/>
    <s v="CONDOMINIO ALBERTARIO"/>
    <n v="104.76063111545992"/>
    <n v="411.24"/>
    <x v="2"/>
    <n v="267.30600000000004"/>
    <n v="162.54536888454012"/>
  </r>
  <r>
    <n v="993053"/>
    <s v="COSTANTINI PIERO"/>
    <n v="226.85189473684213"/>
    <n v="413.29"/>
    <x v="2"/>
    <n v="268.63850000000002"/>
    <n v="41.786605263157895"/>
  </r>
  <r>
    <n v="24914"/>
    <s v="RESIDENCE COSTA"/>
    <n v="286.69141567861965"/>
    <n v="417.81"/>
    <x v="2"/>
    <n v="271.57650000000001"/>
    <n v="-15.114915678619639"/>
  </r>
  <r>
    <n v="513081"/>
    <s v="LUPPI VALENTINA"/>
    <n v="308.7575491986384"/>
    <n v="418.41"/>
    <x v="2"/>
    <n v="271.96650000000005"/>
    <n v="-36.791049198638348"/>
  </r>
  <r>
    <n v="152112"/>
    <s v="LANCELLOTTI LAURA"/>
    <n v="307.80736842105267"/>
    <n v="422.57"/>
    <x v="2"/>
    <n v="274.6705"/>
    <n v="-33.136868421052668"/>
  </r>
  <r>
    <n v="561956"/>
    <s v="CONFEZIONI DAVIDE DI LIU YONGQIAN "/>
    <n v="138.47897027600848"/>
    <n v="422.76"/>
    <x v="2"/>
    <n v="274.79399999999998"/>
    <n v="136.3150297239915"/>
  </r>
  <r>
    <n v="857286"/>
    <s v="GASPERI MARIA"/>
    <n v="195.63129230769235"/>
    <n v="423.85"/>
    <x v="2"/>
    <n v="275.5025"/>
    <n v="79.871207692307649"/>
  </r>
  <r>
    <n v="578114"/>
    <s v="MICCO ANTONIO"/>
    <n v="289.12423076923073"/>
    <n v="427.34"/>
    <x v="2"/>
    <n v="277.77100000000002"/>
    <n v="-11.35323076923072"/>
  </r>
  <r>
    <n v="940125"/>
    <s v="PINTO CARMELA"/>
    <n v="82.94"/>
    <n v="427.59"/>
    <x v="2"/>
    <n v="277.93349999999998"/>
    <n v="194.99349999999998"/>
  </r>
  <r>
    <n v="147351"/>
    <s v="MANNETTI DELIA"/>
    <n v="364.34095049504953"/>
    <n v="430.58"/>
    <x v="2"/>
    <n v="279.87700000000001"/>
    <n v="-84.463950495049517"/>
  </r>
  <r>
    <n v="975014"/>
    <s v="VECCHI GIANNI"/>
    <n v="257.57464491362765"/>
    <n v="430.84"/>
    <x v="2"/>
    <n v="280.04599999999999"/>
    <n v="22.471355086372341"/>
  </r>
  <r>
    <n v="504578"/>
    <s v="SOGEDI S.R.L."/>
    <n v="379.04267467248911"/>
    <n v="439.01"/>
    <x v="2"/>
    <n v="285.35649999999998"/>
    <n v="-93.68617467248913"/>
  </r>
  <r>
    <n v="974737"/>
    <s v="CODIFAVA GIANNI"/>
    <n v="337.31069097888678"/>
    <n v="440.28"/>
    <x v="2"/>
    <n v="286.18200000000002"/>
    <n v="-51.128690978886766"/>
  </r>
  <r>
    <n v="510154"/>
    <s v="CONDOMINIO PACE"/>
    <n v="97.589452631578922"/>
    <n v="441.64"/>
    <x v="2"/>
    <n v="287.06599999999997"/>
    <n v="189.47654736842105"/>
  </r>
  <r>
    <n v="144127"/>
    <s v="NERI EBE"/>
    <n v="335.31903225806445"/>
    <n v="452.53"/>
    <x v="2"/>
    <n v="294.14449999999999"/>
    <n v="-41.17453225806446"/>
  </r>
  <r>
    <n v="70266"/>
    <s v="STIRERIA CRISTINA DI DI LORENZO CRISTINA"/>
    <n v="373.92"/>
    <n v="453.41"/>
    <x v="2"/>
    <n v="294.71650000000005"/>
    <n v="-79.203499999999963"/>
  </r>
  <r>
    <n v="35132"/>
    <s v="TRIGNANO ANTONIETTA"/>
    <n v="170.09937711864404"/>
    <n v="454.99"/>
    <x v="2"/>
    <n v="295.74350000000004"/>
    <n v="125.644122881356"/>
  </r>
  <r>
    <n v="545019"/>
    <s v="B.D. DI BELLONI DAVIDE"/>
    <n v="284.75530107526885"/>
    <n v="457.45"/>
    <x v="2"/>
    <n v="297.34250000000003"/>
    <n v="12.587198924731183"/>
  </r>
  <r>
    <n v="521329"/>
    <s v="CONDOMINIO TAGLIAMENTO"/>
    <n v="150.68141509433963"/>
    <n v="458.62"/>
    <x v="2"/>
    <n v="298.10300000000001"/>
    <n v="147.42158490566038"/>
  </r>
  <r>
    <n v="519157"/>
    <s v="CAMO S.R.L."/>
    <n v="324.79262207031252"/>
    <n v="461.67"/>
    <x v="2"/>
    <n v="300.08550000000002"/>
    <n v="-24.707122070312494"/>
  </r>
  <r>
    <n v="46862"/>
    <s v="CONDOMINIO ZODIACO B"/>
    <n v="247.61813824968826"/>
    <n v="462.8"/>
    <x v="2"/>
    <n v="300.82"/>
    <n v="53.201861750311735"/>
  </r>
  <r>
    <n v="82749"/>
    <s v="MINICHIELLO  ANASTASIA"/>
    <n v="376.49458333333331"/>
    <n v="465.67"/>
    <x v="2"/>
    <n v="302.68550000000005"/>
    <n v="-73.809083333333263"/>
  </r>
  <r>
    <n v="135376"/>
    <s v="FERRARI GINO"/>
    <n v="299.23927272727281"/>
    <n v="467.45"/>
    <x v="2"/>
    <n v="303.84250000000003"/>
    <n v="4.6032272727272243"/>
  </r>
  <r>
    <n v="920970"/>
    <s v="PALAZZO DELLE ROSE"/>
    <n v="337.90273192472762"/>
    <n v="469.76"/>
    <x v="2"/>
    <n v="305.34399999999999"/>
    <n v="-32.558731924727624"/>
  </r>
  <r>
    <n v="151569"/>
    <s v="GIOS CONFEZIONI SRL"/>
    <n v="193.84099414075075"/>
    <n v="470.67"/>
    <x v="2"/>
    <n v="305.93550000000005"/>
    <n v="112.0945058592493"/>
  </r>
  <r>
    <n v="900251"/>
    <s v="GASPARINI LUCIANO"/>
    <n v="294.89373165618451"/>
    <n v="471.26"/>
    <x v="2"/>
    <n v="306.31900000000002"/>
    <n v="11.425268343815503"/>
  </r>
  <r>
    <n v="559736"/>
    <s v="GIOVANNONI MORENO"/>
    <n v="151.01056078181182"/>
    <n v="473.23"/>
    <x v="2"/>
    <n v="307.59950000000003"/>
    <n v="156.58893921818822"/>
  </r>
  <r>
    <n v="857648"/>
    <s v="TARTER GIOVANNI"/>
    <n v="379.7496292372881"/>
    <n v="479.1"/>
    <x v="2"/>
    <n v="311.41500000000002"/>
    <n v="-68.334629237288084"/>
  </r>
  <r>
    <n v="215237"/>
    <s v="PIZZA SHOP DI GOZZI VILMA"/>
    <n v="368.54542574257425"/>
    <n v="482.51"/>
    <x v="2"/>
    <n v="313.63150000000002"/>
    <n v="-54.913925742574236"/>
  </r>
  <r>
    <n v="543640"/>
    <s v="T.B.L. SRL"/>
    <n v="215.99028000000001"/>
    <n v="483.84"/>
    <x v="2"/>
    <n v="314.49599999999998"/>
    <n v="98.505719999999968"/>
  </r>
  <r>
    <n v="850534"/>
    <s v="LONGHI ENEA"/>
    <n v="368.34101053639847"/>
    <n v="484.94"/>
    <x v="2"/>
    <n v="315.21100000000001"/>
    <n v="-53.130010536398458"/>
  </r>
  <r>
    <n v="544310"/>
    <s v="CONDOMINIO BOCCAFOLI"/>
    <n v="342.1774623655914"/>
    <n v="486.84"/>
    <x v="2"/>
    <n v="316.44599999999997"/>
    <n v="-25.731462365591426"/>
  </r>
  <r>
    <n v="537462"/>
    <s v="PARMIGIANI GERMANA"/>
    <n v="369.86282937365007"/>
    <n v="489.05"/>
    <x v="2"/>
    <n v="317.88249999999999"/>
    <n v="-51.980329373650079"/>
  </r>
  <r>
    <n v="996133"/>
    <s v="PARENTI RENZO"/>
    <n v="400.84611231101513"/>
    <n v="489.56"/>
    <x v="2"/>
    <n v="318.214"/>
    <n v="-82.632112311015135"/>
  </r>
  <r>
    <n v="980738"/>
    <s v="DE ROSA MARIO"/>
    <n v="294.35553388090352"/>
    <n v="489.81"/>
    <x v="2"/>
    <n v="318.37650000000002"/>
    <n v="24.020966119096499"/>
  </r>
  <r>
    <n v="892174"/>
    <s v="MALAGOLI GIUSEPPE"/>
    <n v="416.34550699300701"/>
    <n v="494.57"/>
    <x v="2"/>
    <n v="321.47050000000002"/>
    <n v="-94.875006993006991"/>
  </r>
  <r>
    <n v="8603"/>
    <s v="COMUNE DI MOGLIA"/>
    <n v="471.16267123287668"/>
    <n v="496.31999999999994"/>
    <x v="2"/>
    <n v="322.60799999999995"/>
    <n v="-148.55467123287673"/>
  </r>
  <r>
    <n v="60332"/>
    <s v="FORGHIERI GABRIELLA"/>
    <n v="329.34155655095185"/>
    <n v="497.57"/>
    <x v="2"/>
    <n v="323.4205"/>
    <n v="-5.921056550951846"/>
  </r>
  <r>
    <n v="961198"/>
    <s v="BARBOLINI STEFANO"/>
    <n v="344.68"/>
    <n v="497.85"/>
    <x v="2"/>
    <n v="323.60250000000002"/>
    <n v="-21.077499999999986"/>
  </r>
  <r>
    <n v="922167"/>
    <s v="ROVERI EBER"/>
    <n v="276.07407249466951"/>
    <n v="501.07"/>
    <x v="2"/>
    <n v="325.69549999999998"/>
    <n v="49.621427505330473"/>
  </r>
  <r>
    <n v="85891"/>
    <s v="COND. BORGOFIORITO"/>
    <n v="339.36743460764586"/>
    <n v="501.32"/>
    <x v="2"/>
    <n v="325.858"/>
    <n v="-13.509434607645858"/>
  </r>
  <r>
    <n v="88450"/>
    <s v="MOHAMMAD ASJAD"/>
    <n v="387.58024361559143"/>
    <n v="502.58"/>
    <x v="2"/>
    <n v="326.67700000000002"/>
    <n v="-60.903243615591407"/>
  </r>
  <r>
    <n v="991062"/>
    <s v="GUIDELLI GUIDI MADDALENA"/>
    <n v="328.71475840336137"/>
    <n v="503.66"/>
    <x v="2"/>
    <n v="327.37900000000002"/>
    <n v="-1.3357584033613534"/>
  </r>
  <r>
    <n v="945466"/>
    <s v="GOBBI MAURO"/>
    <n v="523.14729085603108"/>
    <n v="505.46"/>
    <x v="2"/>
    <n v="328.54899999999998"/>
    <n v="-194.5982908560311"/>
  </r>
  <r>
    <n v="512426"/>
    <s v="CONDOMINIO IL PARCO"/>
    <n v="443.75064619164618"/>
    <n v="506.09"/>
    <x v="2"/>
    <n v="328.95850000000002"/>
    <n v="-114.79214619164617"/>
  </r>
  <r>
    <n v="215270"/>
    <s v="VALENTINI CARLO"/>
    <n v="324.15094117647061"/>
    <n v="509.79"/>
    <x v="2"/>
    <n v="331.36350000000004"/>
    <n v="7.2125588235294344"/>
  </r>
  <r>
    <n v="125118"/>
    <s v="ANNOVI ANNA"/>
    <n v="363.29371711164265"/>
    <n v="512.64"/>
    <x v="2"/>
    <n v="333.21600000000001"/>
    <n v="-30.077717111642642"/>
  </r>
  <r>
    <n v="119876"/>
    <s v="ZANASI VASCO"/>
    <n v="123.83072289156632"/>
    <n v="513.83000000000004"/>
    <x v="2"/>
    <n v="333.98950000000002"/>
    <n v="210.1587771084337"/>
  </r>
  <r>
    <n v="572186"/>
    <s v="DAREGGI MILVA"/>
    <n v="385.27746118012419"/>
    <n v="514.78"/>
    <x v="2"/>
    <n v="334.60699999999997"/>
    <n v="-50.670461180124221"/>
  </r>
  <r>
    <n v="43866"/>
    <s v="TRATTORIA S.CROCE DI NATALINO BORTOLOTTI"/>
    <n v="275.11"/>
    <n v="515.24"/>
    <x v="2"/>
    <n v="334.90600000000001"/>
    <n v="59.795999999999992"/>
  </r>
  <r>
    <n v="966991"/>
    <s v="TURCI VANNA"/>
    <n v="92.166638830897696"/>
    <n v="516.32000000000005"/>
    <x v="2"/>
    <n v="335.60800000000006"/>
    <n v="243.44136116910238"/>
  </r>
  <r>
    <n v="848458"/>
    <s v="MORANDI GIUSEPPINA"/>
    <n v="314.51238146551725"/>
    <n v="519.19000000000005"/>
    <x v="2"/>
    <n v="337.47350000000006"/>
    <n v="22.961118534482807"/>
  </r>
  <r>
    <n v="987312"/>
    <s v="LUI GUIDO"/>
    <n v="368.51762291140767"/>
    <n v="522.91"/>
    <x v="2"/>
    <n v="339.89150000000001"/>
    <n v="-28.626122911407663"/>
  </r>
  <r>
    <n v="216283"/>
    <s v="MANIFATTURA ROSSI S.N.C."/>
    <n v="41.536315789473633"/>
    <n v="527.17999999999995"/>
    <x v="2"/>
    <n v="342.66699999999997"/>
    <n v="301.13068421052634"/>
  </r>
  <r>
    <n v="911705"/>
    <s v="AMADEI ZORAIDE"/>
    <n v="380.99"/>
    <n v="528.13"/>
    <x v="2"/>
    <n v="343.28450000000004"/>
    <n v="-37.705499999999972"/>
  </r>
  <r>
    <n v="567235"/>
    <s v="DIVINA MODE SRL"/>
    <n v="411.34801576872536"/>
    <n v="530.55999999999995"/>
    <x v="2"/>
    <n v="344.86399999999998"/>
    <n v="-66.484015768725385"/>
  </r>
  <r>
    <n v="219553"/>
    <s v="CONDOMINIO PENTAGONO"/>
    <n v="248.79431979368147"/>
    <n v="530.58000000000004"/>
    <x v="2"/>
    <n v="344.87700000000007"/>
    <n v="96.082680206318599"/>
  </r>
  <r>
    <n v="835724"/>
    <s v="BARALDI BRUNO"/>
    <n v="444.23681818181819"/>
    <n v="534.34"/>
    <x v="2"/>
    <n v="347.32100000000003"/>
    <n v="-96.915818181818167"/>
  </r>
  <r>
    <n v="859569"/>
    <s v="BARBIERI LUIGI"/>
    <n v="382.99432773109243"/>
    <n v="535.04"/>
    <x v="2"/>
    <n v="347.77600000000001"/>
    <n v="-35.218327731092415"/>
  </r>
  <r>
    <n v="932833"/>
    <s v="COLTELLACCI CLAUDIO"/>
    <n v="440.47811320754715"/>
    <n v="539.26"/>
    <x v="2"/>
    <n v="350.51900000000001"/>
    <n v="-89.959113207547148"/>
  </r>
  <r>
    <n v="534118"/>
    <s v="ABACUS SRL"/>
    <n v="391.61741779497095"/>
    <n v="540.48"/>
    <x v="2"/>
    <n v="351.31200000000001"/>
    <n v="-40.305417794970936"/>
  </r>
  <r>
    <n v="945378"/>
    <s v="BALBONI INOX SRL"/>
    <n v="405.08526418786698"/>
    <n v="540.65"/>
    <x v="2"/>
    <n v="351.42250000000001"/>
    <n v="-53.662764187866969"/>
  </r>
  <r>
    <n v="839103"/>
    <s v="BERNARDI MANUELA"/>
    <n v="434.01508528784649"/>
    <n v="540.79999999999995"/>
    <x v="2"/>
    <n v="351.52"/>
    <n v="-82.495085287846507"/>
  </r>
  <r>
    <n v="836600"/>
    <s v="BELLODI ANNA"/>
    <n v="419.15592997811814"/>
    <n v="542.59"/>
    <x v="2"/>
    <n v="352.68350000000004"/>
    <n v="-66.4724299781181"/>
  </r>
  <r>
    <n v="209188"/>
    <s v="CATTINI &amp; FIGLI SRL"/>
    <n v="339.86727722772275"/>
    <n v="543.30999999999995"/>
    <x v="2"/>
    <n v="353.1515"/>
    <n v="13.284222772277246"/>
  </r>
  <r>
    <n v="545025"/>
    <s v="SPINA ROSARIO AMEDEO"/>
    <n v="425.93306695464366"/>
    <n v="543.41999999999996"/>
    <x v="2"/>
    <n v="353.22300000000001"/>
    <n v="-72.710066954643651"/>
  </r>
  <r>
    <n v="857585"/>
    <s v="ACCORSI ROMANO"/>
    <n v="407.30884519432772"/>
    <n v="544.11"/>
    <x v="2"/>
    <n v="353.67150000000004"/>
    <n v="-53.637345194327679"/>
  </r>
  <r>
    <n v="946285"/>
    <s v="BORCIANI DANIELE"/>
    <n v="456.40893968871592"/>
    <n v="546.87"/>
    <x v="2"/>
    <n v="355.46550000000002"/>
    <n v="-100.9434396887159"/>
  </r>
  <r>
    <n v="25957"/>
    <s v="GUIDETTI ANGELO"/>
    <n v="428.73504960317462"/>
    <n v="554.80999999999995"/>
    <x v="2"/>
    <n v="360.62649999999996"/>
    <n v="-68.108549603174652"/>
  </r>
  <r>
    <n v="940534"/>
    <s v="MAZZUCHELLI ERUS"/>
    <n v="451.89429956896549"/>
    <n v="564.75"/>
    <x v="2"/>
    <n v="367.08750000000003"/>
    <n v="-84.806799568965459"/>
  </r>
  <r>
    <n v="222316"/>
    <s v="MARCHI RINO"/>
    <n v="425.07964859437755"/>
    <n v="566.64"/>
    <x v="2"/>
    <n v="368.31600000000003"/>
    <n v="-56.763648594377514"/>
  </r>
  <r>
    <n v="218292"/>
    <s v="BALLESTRAZZI IVANO"/>
    <n v="499.62711764705881"/>
    <n v="567.95000000000005"/>
    <x v="2"/>
    <n v="369.16750000000002"/>
    <n v="-130.45961764705879"/>
  </r>
  <r>
    <n v="87077"/>
    <s v="MONFREGOLA NUNZIA"/>
    <n v="401.01357293868921"/>
    <n v="568.04"/>
    <x v="2"/>
    <n v="369.226"/>
    <n v="-31.787572938689209"/>
  </r>
  <r>
    <n v="961227"/>
    <s v="MAFFEO ANTONIO"/>
    <n v="279.1534023593187"/>
    <n v="574.66"/>
    <x v="2"/>
    <n v="373.529"/>
    <n v="94.375597640681292"/>
  </r>
  <r>
    <n v="568729"/>
    <s v="ROSINI STEFANO"/>
    <n v="402.97294351464438"/>
    <n v="576.85"/>
    <x v="2"/>
    <n v="374.95250000000004"/>
    <n v="-28.020443514644342"/>
  </r>
  <r>
    <n v="892445"/>
    <s v="SIRIA SPA"/>
    <n v="429.99153930131007"/>
    <n v="580.29"/>
    <x v="2"/>
    <n v="377.18849999999998"/>
    <n v="-52.803039301310093"/>
  </r>
  <r>
    <n v="854851"/>
    <s v="ASILO S.VINCENZO"/>
    <n v="299.62419478527607"/>
    <n v="580.86"/>
    <x v="2"/>
    <n v="377.55900000000003"/>
    <n v="77.934805214723951"/>
  </r>
  <r>
    <n v="548039"/>
    <s v="IMMOBILIARE VACCARI S.R.L."/>
    <n v="343.17597150345006"/>
    <n v="585.86"/>
    <x v="2"/>
    <n v="380.80900000000003"/>
    <n v="37.633028496549969"/>
  </r>
  <r>
    <n v="932919"/>
    <s v="PALTRINIERI PIERGIORGIO"/>
    <n v="428.07387096774187"/>
    <n v="586.23"/>
    <x v="2"/>
    <n v="381.04950000000002"/>
    <n v="-47.024370967741845"/>
  </r>
  <r>
    <n v="954085"/>
    <s v="RIBUOLI GIANFRANCO"/>
    <n v="406.07566191446028"/>
    <n v="593.04"/>
    <x v="2"/>
    <n v="385.476"/>
    <n v="-20.599661914460285"/>
  </r>
  <r>
    <n v="981046"/>
    <s v="CONDOMINIO STEFY"/>
    <n v="398.48026498340028"/>
    <n v="593.35"/>
    <x v="2"/>
    <n v="385.67750000000001"/>
    <n v="-12.802764983400266"/>
  </r>
  <r>
    <n v="221830"/>
    <s v="COPELLI MARGHERITA"/>
    <n v="510.50877016129033"/>
    <n v="597.77"/>
    <x v="2"/>
    <n v="388.5505"/>
    <n v="-121.95827016129033"/>
  </r>
  <r>
    <n v="567277"/>
    <s v="RE.CO SRL"/>
    <n v="291.39047031772571"/>
    <n v="601.69000000000005"/>
    <x v="2"/>
    <n v="391.09850000000006"/>
    <n v="99.708029682274343"/>
  </r>
  <r>
    <n v="920267"/>
    <s v="MARCHESI ISAURA"/>
    <n v="495.86155172413794"/>
    <n v="604.41"/>
    <x v="2"/>
    <n v="392.86649999999997"/>
    <n v="-102.99505172413797"/>
  </r>
  <r>
    <n v="137540"/>
    <s v="PO MARIO"/>
    <n v="493.05"/>
    <n v="607.04999999999995"/>
    <x v="2"/>
    <n v="394.58249999999998"/>
    <n v="-98.46750000000003"/>
  </r>
  <r>
    <n v="205047"/>
    <s v="COND. DAVIDE"/>
    <n v="247.49275723208416"/>
    <n v="608.96"/>
    <x v="2"/>
    <n v="395.82400000000001"/>
    <n v="148.33124276791585"/>
  </r>
  <r>
    <n v="999972"/>
    <s v="SUPERMERCATI ARMONDI SAS"/>
    <n v="431.1015625"/>
    <n v="609.58000000000004"/>
    <x v="2"/>
    <n v="396.22700000000003"/>
    <n v="-34.874562499999968"/>
  </r>
  <r>
    <n v="27458"/>
    <s v="S.E.A. SRL"/>
    <n v="319.13149999999996"/>
    <n v="610.98"/>
    <x v="2"/>
    <n v="397.137"/>
    <n v="78.00550000000004"/>
  </r>
  <r>
    <n v="53272"/>
    <s v="VESCOVINI RITA"/>
    <n v="357.87382085020243"/>
    <n v="618.6"/>
    <x v="2"/>
    <n v="402.09000000000003"/>
    <n v="44.216179149797597"/>
  </r>
  <r>
    <n v="17098"/>
    <s v="BARBANTI SILVIO"/>
    <n v="454.98532467532465"/>
    <n v="621.04"/>
    <x v="2"/>
    <n v="403.67599999999999"/>
    <n v="-51.30932467532466"/>
  </r>
  <r>
    <n v="976067"/>
    <s v="EUROTEAM SNC DI REGGIANI &amp; C."/>
    <n v="404.74978723404251"/>
    <n v="621.1"/>
    <x v="2"/>
    <n v="403.71500000000003"/>
    <n v="-1.0347872340424829"/>
  </r>
  <r>
    <n v="921808"/>
    <s v="PALTRINIERI DAVIDE"/>
    <n v="359.69678573936039"/>
    <n v="626.75"/>
    <x v="2"/>
    <n v="407.38749999999999"/>
    <n v="47.690714260639595"/>
  </r>
  <r>
    <n v="703"/>
    <s v="COND. LE ROSE 1"/>
    <n v="539.93247907949785"/>
    <n v="630.17999999999995"/>
    <x v="2"/>
    <n v="409.61699999999996"/>
    <n v="-130.31547907949789"/>
  </r>
  <r>
    <n v="512165"/>
    <s v="FERRARI MASSIMO"/>
    <n v="528.39128906250005"/>
    <n v="632.38"/>
    <x v="2"/>
    <n v="411.04700000000003"/>
    <n v="-117.34428906250002"/>
  </r>
  <r>
    <n v="536056"/>
    <s v="ANZALONE ELISA"/>
    <n v="482.10324786324793"/>
    <n v="642.78"/>
    <x v="2"/>
    <n v="417.80700000000002"/>
    <n v="-64.296247863247913"/>
  </r>
  <r>
    <n v="125258"/>
    <s v="LARI GIANCARLO"/>
    <n v="105.19429841897232"/>
    <n v="644.75"/>
    <x v="2"/>
    <n v="419.08750000000003"/>
    <n v="313.89320158102771"/>
  </r>
  <r>
    <n v="900471"/>
    <s v="CORGHI ELENA"/>
    <n v="521.03265848670753"/>
    <n v="647.69000000000005"/>
    <x v="2"/>
    <n v="420.99850000000004"/>
    <n v="-100.0341584867075"/>
  </r>
  <r>
    <n v="108688"/>
    <s v="CATELLANI SARA"/>
    <n v="576.86224226190473"/>
    <n v="648.36"/>
    <x v="2"/>
    <n v="421.43400000000003"/>
    <n v="-155.4282422619047"/>
  </r>
  <r>
    <n v="960643"/>
    <s v="BENATTI TULLIO/ LUCA"/>
    <n v="325.49977272727267"/>
    <n v="662.66"/>
    <x v="2"/>
    <n v="430.72899999999998"/>
    <n v="105.22922727272731"/>
  </r>
  <r>
    <n v="212619"/>
    <s v="COND. F.LLI BANDIERA"/>
    <n v="526.95186746987952"/>
    <n v="667.29"/>
    <x v="2"/>
    <n v="433.73849999999999"/>
    <n v="-93.213367469879529"/>
  </r>
  <r>
    <n v="910840"/>
    <s v="MICHELINI FRANCESCA"/>
    <n v="523.01901020408161"/>
    <n v="670.31"/>
    <x v="2"/>
    <n v="435.70149999999995"/>
    <n v="-87.317510204081657"/>
  </r>
  <r>
    <n v="535211"/>
    <s v="BARBIERI MAURO"/>
    <n v="565.25980167014609"/>
    <n v="673.1"/>
    <x v="2"/>
    <n v="437.51500000000004"/>
    <n v="-127.74480167014605"/>
  </r>
  <r>
    <n v="900778"/>
    <s v="SILVESTRI MAURIZIO"/>
    <n v="546.72442884427369"/>
    <n v="679.15"/>
    <x v="2"/>
    <n v="441.44749999999999"/>
    <n v="-105.2769288442737"/>
  </r>
  <r>
    <n v="88950"/>
    <s v="PERINDA S.S. SOCIETA' AGRICOLA"/>
    <n v="262.95719315895371"/>
    <n v="685.34"/>
    <x v="2"/>
    <n v="445.47100000000006"/>
    <n v="182.51380684104635"/>
  </r>
  <r>
    <n v="12419"/>
    <s v="PACCHIONI GIANNA"/>
    <n v="499.79292993630577"/>
    <n v="690.34"/>
    <x v="2"/>
    <n v="448.72100000000006"/>
    <n v="-51.071929936305708"/>
  </r>
  <r>
    <n v="105011"/>
    <s v="CIRIELLO DANIELA"/>
    <n v="453.02351562500002"/>
    <n v="692.86"/>
    <x v="2"/>
    <n v="450.35900000000004"/>
    <n v="-2.6645156249999786"/>
  </r>
  <r>
    <n v="35756"/>
    <s v="MANTOVANI NILA"/>
    <n v="392.6435616438356"/>
    <n v="693.44"/>
    <x v="2"/>
    <n v="450.73600000000005"/>
    <n v="58.09243835616445"/>
  </r>
  <r>
    <n v="911757"/>
    <s v="MALAGUTI SILVANO"/>
    <n v="565.05269230769227"/>
    <n v="694.37"/>
    <x v="2"/>
    <n v="451.34050000000002"/>
    <n v="-113.71219230769225"/>
  </r>
  <r>
    <n v="46627"/>
    <s v="BELLODI LINA"/>
    <n v="529.72499999999991"/>
    <n v="699.32"/>
    <x v="2"/>
    <n v="454.55800000000005"/>
    <n v="-75.166999999999859"/>
  </r>
  <r>
    <n v="990320"/>
    <s v="CONDOMINIO PIVANTI"/>
    <n v="439.354787037037"/>
    <n v="701.57"/>
    <x v="2"/>
    <n v="456.02050000000003"/>
    <n v="16.665712962963028"/>
  </r>
  <r>
    <n v="592674"/>
    <s v="BENETTI MARCELLO"/>
    <n v="565.32101609657946"/>
    <n v="705.37"/>
    <x v="2"/>
    <n v="458.4905"/>
    <n v="-106.83051609657946"/>
  </r>
  <r>
    <n v="55489"/>
    <s v="LAMBRUSCHI ALESSANDRA C/O MCAFFE' TEATRO"/>
    <n v="600.9787442541118"/>
    <n v="706.32"/>
    <x v="2"/>
    <n v="459.10800000000006"/>
    <n v="-141.87074425411174"/>
  </r>
  <r>
    <n v="136723"/>
    <s v="GEMELLI LUCIANO"/>
    <n v="467.52290805416965"/>
    <n v="708.71"/>
    <x v="2"/>
    <n v="460.66150000000005"/>
    <n v="-6.8614080541696012"/>
  </r>
  <r>
    <n v="34817"/>
    <s v="COVEZZI DAVIDE"/>
    <n v="527.07502337674441"/>
    <n v="709.2"/>
    <x v="2"/>
    <n v="460.98"/>
    <n v="-66.095023376744393"/>
  </r>
  <r>
    <n v="65435"/>
    <s v="SEVERI SAVERIO"/>
    <n v="513.73536290322579"/>
    <n v="710.01"/>
    <x v="2"/>
    <n v="461.50650000000002"/>
    <n v="-52.228862903225775"/>
  </r>
  <r>
    <n v="860155"/>
    <s v="RIGHI DANILO"/>
    <n v="615.20647058823533"/>
    <n v="711.88"/>
    <x v="2"/>
    <n v="462.72200000000004"/>
    <n v="-152.4844705882353"/>
  </r>
  <r>
    <n v="859390"/>
    <s v="GOLINELLI SUSANNA"/>
    <n v="39.00418233082712"/>
    <n v="712.84"/>
    <x v="2"/>
    <n v="463.34600000000006"/>
    <n v="424.34181766917294"/>
  </r>
  <r>
    <n v="540725"/>
    <s v="NEATO VITTORIA"/>
    <n v="512.86825753563699"/>
    <n v="723.94"/>
    <x v="2"/>
    <n v="470.56100000000004"/>
    <n v="-42.30725753563695"/>
  </r>
  <r>
    <n v="515298"/>
    <s v="PANTOS SRL"/>
    <n v="547.81470711297072"/>
    <n v="729.77"/>
    <x v="2"/>
    <n v="474.35050000000001"/>
    <n v="-73.464207112970712"/>
  </r>
  <r>
    <n v="207143"/>
    <s v="MARTINELLI FAUSTO"/>
    <n v="383.36620553359683"/>
    <n v="741.88"/>
    <x v="2"/>
    <n v="482.22200000000004"/>
    <n v="98.855794466403211"/>
  </r>
  <r>
    <n v="972190"/>
    <s v="PINOTTI FAUSTO"/>
    <n v="481.74829131652655"/>
    <n v="743.83"/>
    <x v="2"/>
    <n v="483.48950000000002"/>
    <n v="1.7412086834734737"/>
  </r>
  <r>
    <n v="119105"/>
    <s v="VACCARI SILVANA "/>
    <n v="617.10250686117206"/>
    <n v="745.47"/>
    <x v="2"/>
    <n v="484.55550000000005"/>
    <n v="-132.54700686117201"/>
  </r>
  <r>
    <n v="58236"/>
    <s v="CONDOMINIO ALESSIO"/>
    <n v="528.2072368421052"/>
    <n v="749.13"/>
    <x v="2"/>
    <n v="486.93450000000001"/>
    <n v="-41.272736842105189"/>
  </r>
  <r>
    <n v="134575"/>
    <s v="DAVOLI MASSIMO"/>
    <n v="622.75803149606293"/>
    <n v="753.38"/>
    <x v="2"/>
    <n v="489.697"/>
    <n v="-133.06103149606292"/>
  </r>
  <r>
    <n v="943127"/>
    <s v="CHIOSSI FRANCO"/>
    <n v="625.41496601941742"/>
    <n v="766.96"/>
    <x v="2"/>
    <n v="498.52400000000006"/>
    <n v="-126.89096601941736"/>
  </r>
  <r>
    <n v="830895"/>
    <s v="REGGIANI OSCAR"/>
    <n v="656.30286334056393"/>
    <n v="775.8"/>
    <x v="2"/>
    <n v="504.27"/>
    <n v="-152.03286334056395"/>
  </r>
  <r>
    <n v="965677"/>
    <s v="PO VAINER"/>
    <n v="539.065294117647"/>
    <n v="778.27"/>
    <x v="2"/>
    <n v="505.87549999999999"/>
    <n v="-33.189794117647011"/>
  </r>
  <r>
    <n v="224441"/>
    <s v="AMADEI AURO SRL"/>
    <n v="611.23"/>
    <n v="788.57"/>
    <x v="2"/>
    <n v="512.57050000000004"/>
    <n v="-98.65949999999998"/>
  </r>
  <r>
    <n v="145436"/>
    <s v="TRANSTIR SRL"/>
    <n v="473.72163999999992"/>
    <n v="790.95"/>
    <x v="2"/>
    <n v="514.11750000000006"/>
    <n v="40.395860000000141"/>
  </r>
  <r>
    <n v="605202"/>
    <s v="IN.CARICO SRL"/>
    <n v="490.4"/>
    <n v="791.18"/>
    <x v="2"/>
    <n v="514.26699999999994"/>
    <n v="23.866999999999962"/>
  </r>
  <r>
    <n v="37424"/>
    <s v="SPAGGIARI GIOVANNI"/>
    <n v="642.9083706225681"/>
    <n v="797.81"/>
    <x v="2"/>
    <n v="518.57650000000001"/>
    <n v="-124.33187062256809"/>
  </r>
  <r>
    <n v="910010"/>
    <s v="CARROZZERIA BARBI S.P.A."/>
    <n v="836.55065789473679"/>
    <n v="799.25"/>
    <x v="2"/>
    <n v="519.51250000000005"/>
    <n v="-317.03815789473674"/>
  </r>
  <r>
    <n v="852294"/>
    <s v="PARROCCHIA DI GAVELLO"/>
    <n v="682.88095185995621"/>
    <n v="804.05"/>
    <x v="2"/>
    <n v="522.63249999999994"/>
    <n v="-160.24845185995628"/>
  </r>
  <r>
    <n v="832311"/>
    <s v="TONET BRUNO"/>
    <n v="629.99939896299111"/>
    <n v="806.73"/>
    <x v="2"/>
    <n v="524.37450000000001"/>
    <n v="-105.6248989629911"/>
  </r>
  <r>
    <n v="52885"/>
    <s v="VELLANI PAOLA"/>
    <n v="628.54509164969454"/>
    <n v="808.7"/>
    <x v="2"/>
    <n v="525.65500000000009"/>
    <n v="-102.89009164969445"/>
  </r>
  <r>
    <n v="51888"/>
    <s v="TRANFAGLIA EMANUELA"/>
    <n v="590.05920502092056"/>
    <n v="809.15"/>
    <x v="2"/>
    <n v="525.94749999999999"/>
    <n v="-64.111705020920567"/>
  </r>
  <r>
    <n v="595255"/>
    <s v="MARKJA GEZIM"/>
    <n v="512.00677685950416"/>
    <n v="811.84"/>
    <x v="2"/>
    <n v="527.69600000000003"/>
    <n v="15.689223140495869"/>
  </r>
  <r>
    <n v="962271"/>
    <s v="COMPLESSO LA PORCARA"/>
    <n v="649.52796052631572"/>
    <n v="813.3"/>
    <x v="2"/>
    <n v="528.64499999999998"/>
    <n v="-120.88296052631574"/>
  </r>
  <r>
    <n v="518732"/>
    <s v="BNB SRL"/>
    <n v="740.59083333333331"/>
    <n v="819.96"/>
    <x v="2"/>
    <n v="532.97400000000005"/>
    <n v="-207.61683333333326"/>
  </r>
  <r>
    <n v="221736"/>
    <s v="COND. FORNACIARI"/>
    <n v="390.61779448621553"/>
    <n v="826.16"/>
    <x v="2"/>
    <n v="537.00400000000002"/>
    <n v="146.38620551378449"/>
  </r>
  <r>
    <n v="216262"/>
    <s v="COND. PEZZANA 3"/>
    <n v="523.39814371257489"/>
    <n v="829.26"/>
    <x v="2"/>
    <n v="539.01900000000001"/>
    <n v="15.620856287425113"/>
  </r>
  <r>
    <n v="957394"/>
    <s v="CAPUZZO GUERINO"/>
    <n v="651.06188385079292"/>
    <n v="829.39"/>
    <x v="2"/>
    <n v="539.10350000000005"/>
    <n v="-111.95838385079287"/>
  </r>
  <r>
    <n v="975500"/>
    <s v="SICEM SPA"/>
    <n v="233.97085517834114"/>
    <n v="830.55"/>
    <x v="2"/>
    <n v="539.85749999999996"/>
    <n v="305.88664482165882"/>
  </r>
  <r>
    <n v="536964"/>
    <s v="ROSTAIN MARTINE"/>
    <n v="672.9047755102041"/>
    <n v="831.56"/>
    <x v="2"/>
    <n v="540.51400000000001"/>
    <n v="-132.39077551020409"/>
  </r>
  <r>
    <n v="218490"/>
    <s v="O.M.C. SNC DI CARRETTI MAURIZIO"/>
    <n v="641.67301369863014"/>
    <n v="833.21"/>
    <x v="2"/>
    <n v="541.5865"/>
    <n v="-100.08651369863014"/>
  </r>
  <r>
    <n v="71060"/>
    <s v="BORSARI NICE"/>
    <n v="695.3888728632478"/>
    <n v="842.89"/>
    <x v="2"/>
    <n v="547.87850000000003"/>
    <n v="-147.51037286324777"/>
  </r>
  <r>
    <n v="17389"/>
    <s v="EUROTEX S.R.L."/>
    <n v="373.32188259109313"/>
    <n v="848.29"/>
    <x v="2"/>
    <n v="551.38850000000002"/>
    <n v="178.06661740890689"/>
  </r>
  <r>
    <n v="861130"/>
    <s v="ANSALONI REMO"/>
    <n v="745.5047271507251"/>
    <n v="862.41"/>
    <x v="2"/>
    <n v="560.56650000000002"/>
    <n v="-184.93822715072508"/>
  </r>
  <r>
    <n v="220956"/>
    <s v="COND. CREMERIA"/>
    <n v="533.97062865591397"/>
    <n v="863.57"/>
    <x v="2"/>
    <n v="561.32050000000004"/>
    <n v="27.349871344086068"/>
  </r>
  <r>
    <n v="576288"/>
    <s v="B.M.D. SRL"/>
    <n v="478.63617647058823"/>
    <n v="863.8"/>
    <x v="2"/>
    <n v="561.47"/>
    <n v="82.833823529411802"/>
  </r>
  <r>
    <n v="204456"/>
    <s v="CONDOMINIO ENRICO"/>
    <n v="551.09377281947263"/>
    <n v="865.64"/>
    <x v="2"/>
    <n v="562.66600000000005"/>
    <n v="11.57222718052742"/>
  </r>
  <r>
    <n v="982695"/>
    <s v="ODDOLINI MARTA"/>
    <n v="643.99230932203386"/>
    <n v="873.29"/>
    <x v="2"/>
    <n v="567.63850000000002"/>
    <n v="-76.35380932203384"/>
  </r>
  <r>
    <n v="53237"/>
    <s v="VERZELLONI ELISA"/>
    <n v="672.12379186688668"/>
    <n v="873.51"/>
    <x v="2"/>
    <n v="567.78150000000005"/>
    <n v="-104.34229186688663"/>
  </r>
  <r>
    <n v="14089"/>
    <s v="SUCCI FLAVIO"/>
    <n v="531.31540845114091"/>
    <n v="889.47"/>
    <x v="2"/>
    <n v="578.15550000000007"/>
    <n v="46.840091548859164"/>
  </r>
  <r>
    <n v="944162"/>
    <s v="TOSI EDO"/>
    <n v="720.1883786407767"/>
    <n v="894.72"/>
    <x v="2"/>
    <n v="581.56799999999998"/>
    <n v="-138.62037864077672"/>
  </r>
  <r>
    <n v="515157"/>
    <s v="KIKKO DI MALAVASI SIMONETTA"/>
    <n v="464.31399236641221"/>
    <n v="894.98"/>
    <x v="2"/>
    <n v="581.73700000000008"/>
    <n v="117.42300763358787"/>
  </r>
  <r>
    <n v="132251"/>
    <s v="DE SANTIS OSVALDO"/>
    <n v="748.56376008064512"/>
    <n v="898.15"/>
    <x v="2"/>
    <n v="583.79750000000001"/>
    <n v="-164.76626008064511"/>
  </r>
  <r>
    <n v="514023"/>
    <s v="FANTOZZI CLARA"/>
    <n v="736.65216237623758"/>
    <n v="901.2"/>
    <x v="2"/>
    <n v="585.78000000000009"/>
    <n v="-150.8721623762375"/>
  </r>
  <r>
    <n v="201638"/>
    <s v="GILIBERTI ALFREDO X CONDOMINIO DI"/>
    <n v="763.01635294117648"/>
    <n v="902.52"/>
    <x v="2"/>
    <n v="586.63800000000003"/>
    <n v="-176.37835294117644"/>
  </r>
  <r>
    <n v="570758"/>
    <s v="MESCHIARI DANNY"/>
    <n v="795.93784363233283"/>
    <n v="904.4"/>
    <x v="2"/>
    <n v="587.86"/>
    <n v="-208.07784363233282"/>
  </r>
  <r>
    <n v="844614"/>
    <s v="GHIDONI ALESSANDRO"/>
    <n v="665.84182105263153"/>
    <n v="907.69"/>
    <x v="2"/>
    <n v="589.99850000000004"/>
    <n v="-75.843321052631495"/>
  </r>
  <r>
    <n v="159954"/>
    <s v="CASCELLA CONCETTA"/>
    <n v="723.41001715209291"/>
    <n v="910.23"/>
    <x v="2"/>
    <n v="591.64949999999999"/>
    <n v="-131.76051715209292"/>
  </r>
  <r>
    <n v="79620"/>
    <s v="SOLIERI ANDREA"/>
    <n v="633.37"/>
    <n v="924.82"/>
    <x v="2"/>
    <n v="601.13300000000004"/>
    <n v="-32.236999999999966"/>
  </r>
  <r>
    <n v="147565"/>
    <s v="GRADELLINI MASSIMO"/>
    <n v="754.81123964285712"/>
    <n v="925.41"/>
    <x v="2"/>
    <n v="601.51649999999995"/>
    <n v="-153.29473964285717"/>
  </r>
  <r>
    <n v="51709"/>
    <s v="TASSI IRIO"/>
    <n v="594.10797574927494"/>
    <n v="929.48"/>
    <x v="2"/>
    <n v="604.16200000000003"/>
    <n v="10.054024250725092"/>
  </r>
  <r>
    <n v="504927"/>
    <s v="SILINGARDI MAURO"/>
    <n v="647.68730616302196"/>
    <n v="939.33"/>
    <x v="2"/>
    <n v="610.56450000000007"/>
    <n v="-37.122806163021892"/>
  </r>
  <r>
    <n v="519978"/>
    <s v="CONDOMINIO TRENTO TRIESTE 73"/>
    <n v="761.30834672789888"/>
    <n v="946.87"/>
    <x v="2"/>
    <n v="615.46550000000002"/>
    <n v="-145.84284672789886"/>
  </r>
  <r>
    <n v="84069"/>
    <s v="MUNARI GIORDANA"/>
    <n v="666.13988142292487"/>
    <n v="950.17"/>
    <x v="2"/>
    <n v="617.6105"/>
    <n v="-48.529381422924871"/>
  </r>
  <r>
    <n v="574280"/>
    <s v="CIMA S.P.A. CON SOCIO UNICO"/>
    <n v="743.90545550847457"/>
    <n v="950.37"/>
    <x v="2"/>
    <n v="617.7405"/>
    <n v="-126.16495550847458"/>
  </r>
  <r>
    <n v="524531"/>
    <s v="Condominio Armonia"/>
    <n v="462.84919371006822"/>
    <n v="952.79"/>
    <x v="2"/>
    <n v="619.31349999999998"/>
    <n v="156.46430628993176"/>
  </r>
  <r>
    <n v="211472"/>
    <s v="COND. ORIETTA"/>
    <n v="729.94091182364741"/>
    <n v="953.97"/>
    <x v="2"/>
    <n v="620.08050000000003"/>
    <n v="-109.86041182364738"/>
  </r>
  <r>
    <n v="853801"/>
    <s v="BUDRI ENZO"/>
    <n v="802.69439393939399"/>
    <n v="961.87"/>
    <x v="2"/>
    <n v="625.21550000000002"/>
    <n v="-177.47889393939397"/>
  </r>
  <r>
    <n v="215936"/>
    <s v="BAIXIN MARIA"/>
    <n v="787.55"/>
    <n v="964.67"/>
    <x v="2"/>
    <n v="627.03549999999996"/>
    <n v="-160.5145"/>
  </r>
  <r>
    <n v="47986"/>
    <s v="CORRADI SARA"/>
    <n v="619.907523364486"/>
    <n v="972.44"/>
    <x v="2"/>
    <n v="632.08600000000001"/>
    <n v="12.178476635514016"/>
  </r>
  <r>
    <n v="566460"/>
    <s v="SHERWIN-WILLIAMS ITALY SRL"/>
    <n v="524.80832264957257"/>
    <n v="994.02"/>
    <x v="2"/>
    <n v="646.11300000000006"/>
    <n v="121.30467735042748"/>
  </r>
  <r>
    <n v="609270"/>
    <s v="MARI-PACK SRL"/>
    <n v="785.30296296296297"/>
    <n v="995.64"/>
    <x v="2"/>
    <n v="647.16600000000005"/>
    <n v="-138.13696296296291"/>
  </r>
  <r>
    <n v="842433"/>
    <s v="BONFATTI GIORGIO"/>
    <n v="840.38735682819379"/>
    <n v="1000.59"/>
    <x v="3"/>
    <n v="750.4425"/>
    <n v="-89.944856828193792"/>
  </r>
  <r>
    <n v="998711"/>
    <s v="COLLELLI CINZIA"/>
    <n v="437.28476237623755"/>
    <n v="1004.43"/>
    <x v="3"/>
    <n v="753.32249999999999"/>
    <n v="316.03773762376244"/>
  </r>
  <r>
    <n v="856824"/>
    <s v="BELLODI GIANBATTISTA"/>
    <n v="830.92373949579826"/>
    <n v="1005.03"/>
    <x v="3"/>
    <n v="753.77250000000004"/>
    <n v="-77.151239495798222"/>
  </r>
  <r>
    <n v="542566"/>
    <s v="KAHLUA CAFE' SNC DI NOFRONI C. E N."/>
    <n v="416.06954743712026"/>
    <n v="1007.22"/>
    <x v="3"/>
    <n v="755.41499999999996"/>
    <n v="339.3454525628797"/>
  </r>
  <r>
    <n v="151871"/>
    <s v="CRIV SRL"/>
    <n v="841.57487804878053"/>
    <n v="1014.49"/>
    <x v="3"/>
    <n v="760.86750000000006"/>
    <n v="-80.70737804878047"/>
  </r>
  <r>
    <n v="61164"/>
    <s v="CONSOLI ELIANA"/>
    <n v="879.30783163265312"/>
    <n v="1019.89"/>
    <x v="3"/>
    <n v="764.91750000000002"/>
    <n v="-114.3903316326531"/>
  </r>
  <r>
    <n v="88815"/>
    <s v="PALMIERI MARTA"/>
    <n v="905.70028513238287"/>
    <n v="1023.12"/>
    <x v="3"/>
    <n v="767.34"/>
    <n v="-138.36028513238284"/>
  </r>
  <r>
    <n v="27261"/>
    <s v="GUERZONI LUISA"/>
    <n v="738.52639065817414"/>
    <n v="1032.71"/>
    <x v="3"/>
    <n v="774.53250000000003"/>
    <n v="36.006109341825891"/>
  </r>
  <r>
    <n v="971125"/>
    <s v="TASSI GIUDITTA"/>
    <n v="877.11403041825088"/>
    <n v="1039.82"/>
    <x v="3"/>
    <n v="779.86500000000001"/>
    <n v="-97.249030418250868"/>
  </r>
  <r>
    <n v="993309"/>
    <s v="EMMEGI SPA"/>
    <n v="802.55007322175732"/>
    <n v="1041.9100000000001"/>
    <x v="3"/>
    <n v="781.43250000000012"/>
    <n v="-21.117573221757198"/>
  </r>
  <r>
    <n v="135927"/>
    <s v="CENTRO SOC. RICREATIVO CULT L. GUERZONI"/>
    <n v="382.87340277777787"/>
    <n v="1045.18"/>
    <x v="3"/>
    <n v="783.88499999999999"/>
    <n v="401.01159722222212"/>
  </r>
  <r>
    <n v="986117"/>
    <s v="BARBIERI MAURIZIO"/>
    <n v="854.62278625954195"/>
    <n v="1046.28"/>
    <x v="3"/>
    <n v="784.71"/>
    <n v="-69.912786259541917"/>
  </r>
  <r>
    <n v="567524"/>
    <s v="BUOLI GABRIELLA"/>
    <n v="861.84"/>
    <n v="1048.71"/>
    <x v="3"/>
    <n v="786.53250000000003"/>
    <n v="-75.307500000000005"/>
  </r>
  <r>
    <n v="517298"/>
    <s v="LIDL ITALIA SRL"/>
    <n v="932.24083240477069"/>
    <n v="1049.98"/>
    <x v="3"/>
    <n v="787.48500000000001"/>
    <n v="-144.75583240477067"/>
  </r>
  <r>
    <n v="870290"/>
    <s v="MALAVASI ENOS"/>
    <n v="784.0595744680852"/>
    <n v="1055.53"/>
    <x v="3"/>
    <n v="791.64750000000004"/>
    <n v="7.5879255319148342"/>
  </r>
  <r>
    <n v="27486"/>
    <s v="FIORAVANTI ERNESTO"/>
    <n v="737.80558986175129"/>
    <n v="1056.79"/>
    <x v="3"/>
    <n v="792.59249999999997"/>
    <n v="54.786910138248686"/>
  </r>
  <r>
    <n v="996488"/>
    <s v="MORSELLI MARA"/>
    <n v="315.00013803680963"/>
    <n v="1062.77"/>
    <x v="3"/>
    <n v="797.07749999999999"/>
    <n v="482.07736196319036"/>
  </r>
  <r>
    <n v="517151"/>
    <s v="VANITEX SNC DI CASONATI ALEARDO &amp; R."/>
    <n v="875.25153846153842"/>
    <n v="1077.45"/>
    <x v="3"/>
    <n v="808.08750000000009"/>
    <n v="-67.164038461538325"/>
  </r>
  <r>
    <n v="530009"/>
    <s v="VINCIGUERRA ROSARIA"/>
    <n v="801.60243083003945"/>
    <n v="1087.68"/>
    <x v="3"/>
    <n v="815.76"/>
    <n v="14.157569169960539"/>
  </r>
  <r>
    <n v="931738"/>
    <s v="MORI ROBERTO"/>
    <n v="954.33541284403668"/>
    <n v="1087.8"/>
    <x v="3"/>
    <n v="815.84999999999991"/>
    <n v="-138.48541284403677"/>
  </r>
  <r>
    <n v="946029"/>
    <s v="MODENA TERMINAL SRL"/>
    <n v="673.76338521400771"/>
    <n v="1088.1300000000001"/>
    <x v="3"/>
    <n v="816.09750000000008"/>
    <n v="142.33411478599237"/>
  </r>
  <r>
    <n v="46057"/>
    <s v="SPAZIO SEI SRL"/>
    <n v="425.73523015349679"/>
    <n v="1106.27"/>
    <x v="3"/>
    <n v="829.70249999999999"/>
    <n v="403.9672698465032"/>
  </r>
  <r>
    <n v="131526"/>
    <s v="COND. HAPPY HOME"/>
    <n v="877.03517964071852"/>
    <n v="1113.2"/>
    <x v="3"/>
    <n v="834.90000000000009"/>
    <n v="-42.135179640718434"/>
  </r>
  <r>
    <n v="960949"/>
    <s v="PINOTTI STEFANO"/>
    <n v="883.75087155963297"/>
    <n v="1116.44"/>
    <x v="3"/>
    <n v="837.33"/>
    <n v="-46.420871559632928"/>
  </r>
  <r>
    <n v="576354"/>
    <s v="LUPPI MARIA TERESA"/>
    <n v="493.62510204081644"/>
    <n v="1118.72"/>
    <x v="3"/>
    <n v="839.04"/>
    <n v="345.41489795918352"/>
  </r>
  <r>
    <n v="152443"/>
    <s v="TESSARI LUIGI &amp; C. S.N.C."/>
    <n v="769.38946572580642"/>
    <n v="1121.75"/>
    <x v="3"/>
    <n v="841.3125"/>
    <n v="71.923034274193583"/>
  </r>
  <r>
    <n v="26600"/>
    <s v="GERMAN CAR SRL"/>
    <n v="864.82630999999992"/>
    <n v="1122.78"/>
    <x v="3"/>
    <n v="842.08500000000004"/>
    <n v="-22.741309999999885"/>
  </r>
  <r>
    <n v="206536"/>
    <s v="DONDI LIA"/>
    <n v="942.57578313253009"/>
    <n v="1133"/>
    <x v="3"/>
    <n v="849.75"/>
    <n v="-92.825783132530091"/>
  </r>
  <r>
    <n v="32972"/>
    <s v="BELLENTANI ERNESTINA"/>
    <n v="894.83276553106214"/>
    <n v="1140.99"/>
    <x v="3"/>
    <n v="855.74250000000006"/>
    <n v="-39.090265531062073"/>
  </r>
  <r>
    <n v="125389"/>
    <s v="BERTANI CLINIO"/>
    <n v="889.76898238747549"/>
    <n v="1147.81"/>
    <x v="3"/>
    <n v="860.85749999999996"/>
    <n v="-28.91148238747553"/>
  </r>
  <r>
    <n v="114688"/>
    <s v="GENNARI ROMANO"/>
    <n v="1001.302138554217"/>
    <n v="1160.72"/>
    <x v="3"/>
    <n v="870.54"/>
    <n v="-130.76213855421702"/>
  </r>
  <r>
    <n v="130765"/>
    <s v="MICHELINI ROMOLO"/>
    <n v="1028.3473823529412"/>
    <n v="1174.6400000000001"/>
    <x v="3"/>
    <n v="880.98"/>
    <n v="-147.36738235294115"/>
  </r>
  <r>
    <n v="206838"/>
    <s v="BELLENTANI EURO"/>
    <n v="978.88277108433738"/>
    <n v="1185.05"/>
    <x v="3"/>
    <n v="888.78749999999991"/>
    <n v="-90.095271084337469"/>
  </r>
  <r>
    <n v="41446"/>
    <s v="LENGU KSENOFON"/>
    <n v="834.30180404354587"/>
    <n v="1189.29"/>
    <x v="3"/>
    <n v="891.96749999999997"/>
    <n v="57.665695956454101"/>
  </r>
  <r>
    <n v="552201"/>
    <s v="MANZONI 42 SRL"/>
    <n v="1014.363224852071"/>
    <n v="1197.1500000000001"/>
    <x v="3"/>
    <n v="897.86250000000007"/>
    <n v="-116.5007248520709"/>
  </r>
  <r>
    <n v="890424"/>
    <s v="MARCHI PAOLO"/>
    <n v="1040.9543789473682"/>
    <n v="1202.92"/>
    <x v="3"/>
    <n v="902.19"/>
    <n v="-138.76437894736819"/>
  </r>
  <r>
    <n v="26441"/>
    <s v="CONDOMINIO LE GEMELLE A"/>
    <n v="886.86031708667952"/>
    <n v="1206.3900000000001"/>
    <x v="3"/>
    <n v="904.79250000000002"/>
    <n v="17.932182913320503"/>
  </r>
  <r>
    <n v="911362"/>
    <s v="PARRINO ANDREA"/>
    <n v="946.92502941176485"/>
    <n v="1206.43"/>
    <x v="3"/>
    <n v="904.82249999999999"/>
    <n v="-42.102529411764863"/>
  </r>
  <r>
    <n v="86858"/>
    <s v="MONTANARI GUIDO"/>
    <n v="1026.8460612691467"/>
    <n v="1210.4100000000001"/>
    <x v="3"/>
    <n v="907.80750000000012"/>
    <n v="-119.03856126914661"/>
  </r>
  <r>
    <n v="3493"/>
    <s v="BESUTTI MIRCO"/>
    <n v="1024.4290531914894"/>
    <n v="1216.32"/>
    <x v="3"/>
    <n v="912.24"/>
    <n v="-112.18905319148939"/>
  </r>
  <r>
    <n v="48598"/>
    <s v="CARRERI LUCA"/>
    <n v="1039.1501901140684"/>
    <n v="1220.7"/>
    <x v="3"/>
    <n v="915.52500000000009"/>
    <n v="-123.62519011406835"/>
  </r>
  <r>
    <n v="86727"/>
    <s v="FERRARI MANLIO"/>
    <n v="936.81245283018859"/>
    <n v="1223.95"/>
    <x v="3"/>
    <n v="917.96250000000009"/>
    <n v="-18.849952830188499"/>
  </r>
  <r>
    <n v="130864"/>
    <s v="CIPRIANO VINCENZO"/>
    <n v="1092.3570951417005"/>
    <n v="1233.98"/>
    <x v="3"/>
    <n v="925.48500000000001"/>
    <n v="-166.87209514170047"/>
  </r>
  <r>
    <n v="65879"/>
    <s v="CONDOMINIO LA CORTE"/>
    <n v="883.78220860566444"/>
    <n v="1235.3400000000001"/>
    <x v="3"/>
    <n v="926.50500000000011"/>
    <n v="42.722791394335673"/>
  </r>
  <r>
    <n v="69977"/>
    <s v="LO IACONO ANNAMARIA"/>
    <n v="1091.6834615384616"/>
    <n v="1244.43"/>
    <x v="3"/>
    <n v="933.32249999999999"/>
    <n v="-158.36096153846165"/>
  </r>
  <r>
    <n v="134800"/>
    <s v="SGARBI ENNIO"/>
    <n v="1109.3248270750989"/>
    <n v="1248.08"/>
    <x v="3"/>
    <n v="936.06"/>
    <n v="-173.26482707509899"/>
  </r>
  <r>
    <n v="101107"/>
    <s v="RIGHI STEFANO"/>
    <n v="951.29960784313721"/>
    <n v="1253.96"/>
    <x v="3"/>
    <n v="940.47"/>
    <n v="-10.829607843137182"/>
  </r>
  <r>
    <n v="890369"/>
    <s v="CONDOMINIO DEI FIORI"/>
    <n v="972.11678705047848"/>
    <n v="1278.75"/>
    <x v="3"/>
    <n v="959.0625"/>
    <n v="-13.054287050478479"/>
  </r>
  <r>
    <n v="523883"/>
    <s v="BEQIRI BUJAR"/>
    <n v="877.09553317986695"/>
    <n v="1284.7"/>
    <x v="3"/>
    <n v="963.52500000000009"/>
    <n v="86.429466820133143"/>
  </r>
  <r>
    <n v="843755"/>
    <s v="NERI MILENA"/>
    <n v="1102.2524812030076"/>
    <n v="1289.33"/>
    <x v="3"/>
    <n v="966.99749999999995"/>
    <n v="-135.25498120300767"/>
  </r>
  <r>
    <n v="145929"/>
    <s v="DIREZIONALE CARPI SUD"/>
    <n v="932.88985089463222"/>
    <n v="1294.78"/>
    <x v="3"/>
    <n v="971.08500000000004"/>
    <n v="38.195149105367818"/>
  </r>
  <r>
    <n v="504615"/>
    <s v="TRIGNANO VITTORIO"/>
    <n v="1074.7358846918489"/>
    <n v="1296.22"/>
    <x v="3"/>
    <n v="972.16499999999996"/>
    <n v="-102.57088469184896"/>
  </r>
  <r>
    <n v="223211"/>
    <s v="PO ARRIGO"/>
    <n v="1118.4199353707415"/>
    <n v="1303.0899999999999"/>
    <x v="3"/>
    <n v="977.31749999999988"/>
    <n v="-141.10243537074166"/>
  </r>
  <r>
    <n v="517134"/>
    <s v="PIGNATTI FAUSTO"/>
    <n v="1062.5783101391651"/>
    <n v="1307.55"/>
    <x v="3"/>
    <n v="980.66249999999991"/>
    <n v="-81.91581013916516"/>
  </r>
  <r>
    <n v="576465"/>
    <s v="YU XIAONU"/>
    <n v="1096.1398299319728"/>
    <n v="1311.02"/>
    <x v="3"/>
    <n v="983.26499999999999"/>
    <n v="-112.87482993197284"/>
  </r>
  <r>
    <n v="223310"/>
    <s v="COND. LUGLI"/>
    <n v="1086.22"/>
    <n v="1318.16"/>
    <x v="3"/>
    <n v="988.62000000000012"/>
    <n v="-97.599999999999909"/>
  </r>
  <r>
    <n v="208640"/>
    <s v="VERZELLESI VERTER"/>
    <n v="1121.2472727272727"/>
    <n v="1318.92"/>
    <x v="3"/>
    <n v="989.19"/>
    <n v="-132.05727272727268"/>
  </r>
  <r>
    <n v="890494"/>
    <s v="MANTOVANIBENNE SRL"/>
    <n v="1084.0876855895197"/>
    <n v="1324.21"/>
    <x v="3"/>
    <n v="993.15750000000003"/>
    <n v="-90.930185589519624"/>
  </r>
  <r>
    <n v="514769"/>
    <s v="ROSSI PIETRO"/>
    <n v="1087.7022511050834"/>
    <n v="1326.96"/>
    <x v="3"/>
    <n v="995.22"/>
    <n v="-92.482251105083378"/>
  </r>
  <r>
    <n v="572166"/>
    <s v="COFIN SRL"/>
    <n v="1132.1487283236995"/>
    <n v="1338.7"/>
    <x v="3"/>
    <n v="1004.0250000000001"/>
    <n v="-128.12372832369942"/>
  </r>
  <r>
    <n v="576842"/>
    <s v="SANTI PAOLO E GIULIA APS"/>
    <n v="1060.9275918367346"/>
    <n v="1346.1"/>
    <x v="3"/>
    <n v="1009.5749999999999"/>
    <n v="-51.352591836734632"/>
  </r>
  <r>
    <n v="850076"/>
    <s v="GASPARINI CARLA"/>
    <n v="1156.8989032258066"/>
    <n v="1357.39"/>
    <x v="3"/>
    <n v="1018.0425"/>
    <n v="-138.85640322580662"/>
  </r>
  <r>
    <n v="219179"/>
    <s v="COND. DELLE ROSE"/>
    <n v="1015.95912"/>
    <n v="1362.62"/>
    <x v="3"/>
    <n v="1021.9649999999999"/>
    <n v="6.0058799999999337"/>
  </r>
  <r>
    <n v="571735"/>
    <s v="MCM FIN SRL"/>
    <n v="1130.8511320754717"/>
    <n v="1370.97"/>
    <x v="3"/>
    <n v="1028.2275"/>
    <n v="-102.62363207547173"/>
  </r>
  <r>
    <n v="113151"/>
    <s v="MANFREDINI ROBERTO"/>
    <n v="1070.4162925851704"/>
    <n v="1371.26"/>
    <x v="3"/>
    <n v="1028.4449999999999"/>
    <n v="-41.971292585170431"/>
  </r>
  <r>
    <n v="574929"/>
    <s v="TEDDY SPA"/>
    <n v="1106.9397968397291"/>
    <n v="1389.8"/>
    <x v="3"/>
    <n v="1042.3499999999999"/>
    <n v="-64.589796839729161"/>
  </r>
  <r>
    <n v="976212"/>
    <s v="CAVICCHIOLI ANNALISA"/>
    <n v="890.27428571428561"/>
    <n v="1396.94"/>
    <x v="3"/>
    <n v="1047.7049999999999"/>
    <n v="157.43071428571432"/>
  </r>
  <r>
    <n v="911834"/>
    <s v="GHIRONI GINO"/>
    <n v="1042.9487965722801"/>
    <n v="1417.92"/>
    <x v="3"/>
    <n v="1063.44"/>
    <n v="20.491203427719938"/>
  </r>
  <r>
    <n v="51021"/>
    <s v="DI-EMME DI DODI DANIELE &amp; C SNC"/>
    <n v="1246.5478881987578"/>
    <n v="1430.33"/>
    <x v="3"/>
    <n v="1072.7474999999999"/>
    <n v="-173.8003881987579"/>
  </r>
  <r>
    <n v="871873"/>
    <s v="POZZETTI ALFREDO"/>
    <n v="1229.8010638297872"/>
    <n v="1442.06"/>
    <x v="3"/>
    <n v="1081.5450000000001"/>
    <n v="-148.25606382978708"/>
  </r>
  <r>
    <n v="960717"/>
    <s v="FRATELLI LAVEGGI SNC"/>
    <n v="942.50602805999029"/>
    <n v="1467.85"/>
    <x v="3"/>
    <n v="1100.8874999999998"/>
    <n v="158.38147194000953"/>
  </r>
  <r>
    <n v="76346"/>
    <s v="COMANDO PROV.LE VIGILI DEL FUOCO"/>
    <n v="1070.42"/>
    <n v="1475.69"/>
    <x v="3"/>
    <n v="1106.7674999999999"/>
    <n v="36.347499999999854"/>
  </r>
  <r>
    <n v="209141"/>
    <s v="MONTORSI MARCO"/>
    <n v="1186.1063333333334"/>
    <n v="1488"/>
    <x v="3"/>
    <n v="1116"/>
    <n v="-70.106333333333396"/>
  </r>
  <r>
    <n v="606084"/>
    <s v="SILVESTRI ALESSIA SERENA"/>
    <n v="1307.75"/>
    <n v="1516.42"/>
    <x v="3"/>
    <n v="1137.3150000000001"/>
    <n v="-170.43499999999995"/>
  </r>
  <r>
    <n v="890174"/>
    <s v="DRAGHETTI TIZIANO"/>
    <n v="1305.5079343220339"/>
    <n v="1523.32"/>
    <x v="3"/>
    <n v="1142.49"/>
    <n v="-163.01793432203385"/>
  </r>
  <r>
    <n v="972878"/>
    <s v="CONDOMINIO LE MACINE"/>
    <n v="1248.3431603773586"/>
    <n v="1531.65"/>
    <x v="3"/>
    <n v="1148.7375000000002"/>
    <n v="-99.60566037735839"/>
  </r>
  <r>
    <n v="122672"/>
    <s v="BARIGAZZI EUGENIO"/>
    <n v="1254.4375017566272"/>
    <n v="1532.4"/>
    <x v="3"/>
    <n v="1149.3000000000002"/>
    <n v="-105.13750175662699"/>
  </r>
  <r>
    <n v="143514"/>
    <s v="GUANDALINI NADIA"/>
    <n v="1203.1074107142858"/>
    <n v="1557.77"/>
    <x v="3"/>
    <n v="1168.3274999999999"/>
    <n v="-34.779910714285961"/>
  </r>
  <r>
    <n v="970826"/>
    <s v="BENATTI SNC DI BENATTI NINO E ANDREA"/>
    <n v="1338.3066666666666"/>
    <n v="1559.01"/>
    <x v="3"/>
    <n v="1169.2574999999999"/>
    <n v="-169.04916666666668"/>
  </r>
  <r>
    <n v="144632"/>
    <s v="3 C DI ETTORI R. &amp; VERRINI M. S.N.C."/>
    <n v="1302.9688390501319"/>
    <n v="1561.92"/>
    <x v="3"/>
    <n v="1171.44"/>
    <n v="-131.52883905013186"/>
  </r>
  <r>
    <n v="839133"/>
    <s v="COMUNE DI CAVEZZO"/>
    <n v="694.43999999999994"/>
    <n v="1582.46"/>
    <x v="3"/>
    <n v="1186.845"/>
    <n v="492.40500000000009"/>
  </r>
  <r>
    <n v="996520"/>
    <s v="EMMEQUATTRO SNC"/>
    <n v="1047.9650865800868"/>
    <n v="1590.02"/>
    <x v="3"/>
    <n v="1192.5149999999999"/>
    <n v="144.54991341991308"/>
  </r>
  <r>
    <n v="943376"/>
    <s v="FANTON DAVIDE"/>
    <n v="1510.3555202312139"/>
    <n v="1595.69"/>
    <x v="3"/>
    <n v="1196.7674999999999"/>
    <n v="-313.58802023121393"/>
  </r>
  <r>
    <n v="145807"/>
    <s v="HOFFMEISTER PETRA DORIS"/>
    <n v="1284.5437274549099"/>
    <n v="1598.74"/>
    <x v="3"/>
    <n v="1199.0550000000001"/>
    <n v="-85.488727454909849"/>
  </r>
  <r>
    <n v="74510"/>
    <s v="AZIENDA AGRICOLA GARUTI LUCA E DORIANO"/>
    <n v="1056.3109523809526"/>
    <n v="1600.78"/>
    <x v="3"/>
    <n v="1200.585"/>
    <n v="144.27404761904745"/>
  </r>
  <r>
    <n v="547924"/>
    <s v="PARENTI CLAUDIA"/>
    <n v="1253.0410818239857"/>
    <n v="1623.69"/>
    <x v="3"/>
    <n v="1217.7674999999999"/>
    <n v="-35.273581823985751"/>
  </r>
  <r>
    <n v="531480"/>
    <s v="ALIMEK DI EL KAMEL AHMED"/>
    <n v="723.74532751091704"/>
    <n v="1628.94"/>
    <x v="3"/>
    <n v="1221.7049999999999"/>
    <n v="497.95967248908289"/>
  </r>
  <r>
    <n v="835370"/>
    <s v="LUGLI ENNIO"/>
    <n v="1438.0919803063457"/>
    <n v="1651.45"/>
    <x v="3"/>
    <n v="1238.5875000000001"/>
    <n v="-199.50448030634561"/>
  </r>
  <r>
    <n v="56888"/>
    <s v="FINTA FLAVIUS"/>
    <n v="1307.78"/>
    <n v="1653.54"/>
    <x v="3"/>
    <n v="1240.155"/>
    <n v="-67.625"/>
  </r>
  <r>
    <n v="946406"/>
    <s v="LEPRE SABINA"/>
    <n v="1401.79"/>
    <n v="1665.93"/>
    <x v="3"/>
    <n v="1249.4475"/>
    <n v="-152.34249999999997"/>
  </r>
  <r>
    <n v="211462"/>
    <s v="BULGARELLI GIANFRANCO"/>
    <n v="1216.3461284046693"/>
    <n v="1672.04"/>
    <x v="3"/>
    <n v="1254.03"/>
    <n v="37.683871595330629"/>
  </r>
  <r>
    <n v="2881"/>
    <s v="F.LLI DI CHIARA &amp; C. SNC"/>
    <n v="1410.4639160437032"/>
    <n v="1677.01"/>
    <x v="3"/>
    <n v="1257.7574999999999"/>
    <n v="-152.70641604370326"/>
  </r>
  <r>
    <n v="597889"/>
    <s v="PROGETTO SEGNALETICA SRL"/>
    <n v="1133.9852747252748"/>
    <n v="1706.86"/>
    <x v="3"/>
    <n v="1280.145"/>
    <n v="146.15972527472513"/>
  </r>
  <r>
    <n v="859078"/>
    <s v="MODENGELO SRL"/>
    <n v="667.49817991631789"/>
    <n v="1715.49"/>
    <x v="3"/>
    <n v="1286.6175000000001"/>
    <n v="619.11932008368217"/>
  </r>
  <r>
    <n v="912137"/>
    <s v="MEDISYSTEMS EUROPE S.P.A."/>
    <n v="1113.1954870129871"/>
    <n v="1717.12"/>
    <x v="3"/>
    <n v="1287.8399999999999"/>
    <n v="174.64451298701283"/>
  </r>
  <r>
    <n v="975068"/>
    <s v="FERRARINI VITTORIA"/>
    <n v="1523.0272673267327"/>
    <n v="1737.97"/>
    <x v="3"/>
    <n v="1303.4775"/>
    <n v="-219.54976732673276"/>
  </r>
  <r>
    <n v="141599"/>
    <s v="ENEL DISTRIBUZIONE SPA"/>
    <n v="1430.3371084337348"/>
    <n v="1758.63"/>
    <x v="3"/>
    <n v="1318.9725000000001"/>
    <n v="-111.3646084337347"/>
  </r>
  <r>
    <n v="38975"/>
    <s v="LANNA VINCENZO"/>
    <n v="1347.2940678654293"/>
    <n v="1768"/>
    <x v="3"/>
    <n v="1326"/>
    <n v="-21.29406786542927"/>
  </r>
  <r>
    <n v="902202"/>
    <s v="BERGAMINI CARLA"/>
    <n v="1539.4210924369747"/>
    <n v="1784.39"/>
    <x v="3"/>
    <n v="1338.2925"/>
    <n v="-201.12859243697471"/>
  </r>
  <r>
    <n v="37640"/>
    <s v="CONDOMINIO MAMELI"/>
    <n v="1179.3806950000001"/>
    <n v="1809.62"/>
    <x v="3"/>
    <n v="1357.2149999999999"/>
    <n v="177.83430499999986"/>
  </r>
  <r>
    <n v="554838"/>
    <s v="CONDOMINIO PRIMO"/>
    <n v="1535.4738062622309"/>
    <n v="1834.76"/>
    <x v="3"/>
    <n v="1376.07"/>
    <n v="-159.403806262231"/>
  </r>
  <r>
    <n v="860816"/>
    <s v="CANONICA PARROCCHIA SORBARA"/>
    <n v="1129.8"/>
    <n v="1843.68"/>
    <x v="3"/>
    <n v="1382.76"/>
    <n v="252.96000000000004"/>
  </r>
  <r>
    <n v="855079"/>
    <s v="CONDOMINIO SONIA"/>
    <n v="1427.8831182038921"/>
    <n v="1861.2"/>
    <x v="3"/>
    <n v="1395.9"/>
    <n v="-31.983118203891991"/>
  </r>
  <r>
    <n v="80221"/>
    <s v="UNIONE DELLE TERRE D'ARGINE"/>
    <n v="824.89"/>
    <n v="1870.49"/>
    <x v="3"/>
    <n v="1402.8675000000001"/>
    <n v="577.97750000000008"/>
  </r>
  <r>
    <n v="933946"/>
    <s v="MARCHESI LUCA"/>
    <n v="1566.6242128021672"/>
    <n v="1870.91"/>
    <x v="3"/>
    <n v="1403.1825000000001"/>
    <n v="-163.4417128021671"/>
  </r>
  <r>
    <n v="2626"/>
    <s v="TASSI ANDREA"/>
    <n v="1685.4981279069768"/>
    <n v="1880.07"/>
    <x v="3"/>
    <n v="1410.0525"/>
    <n v="-275.44562790697682"/>
  </r>
  <r>
    <n v="526352"/>
    <s v="MATTIOLI FABIO"/>
    <n v="1450.5744345238095"/>
    <n v="1883.13"/>
    <x v="3"/>
    <n v="1412.3475000000001"/>
    <n v="-38.226934523809405"/>
  </r>
  <r>
    <n v="567993"/>
    <s v="QUALITA' 2000 SRL CONFEZIONI MAGLIERIA"/>
    <n v="1778.7880815109343"/>
    <n v="1907.31"/>
    <x v="3"/>
    <n v="1430.4825000000001"/>
    <n v="-348.30558151093419"/>
  </r>
  <r>
    <n v="213691"/>
    <s v="BELLENTANI ROSSELLA"/>
    <n v="1648.15"/>
    <n v="1919.27"/>
    <x v="3"/>
    <n v="1439.4524999999999"/>
    <n v="-208.69750000000022"/>
  </r>
  <r>
    <n v="608996"/>
    <s v="SALUMERIA BELTRAMI DI SCARPARO S."/>
    <n v="1661.1019539078156"/>
    <n v="1959"/>
    <x v="3"/>
    <n v="1469.25"/>
    <n v="-191.85195390781564"/>
  </r>
  <r>
    <n v="944574"/>
    <s v="CIRC.ANSPI SASSOLA ORATORIO P."/>
    <n v="846.0968461538464"/>
    <n v="1977.97"/>
    <x v="3"/>
    <n v="1483.4775"/>
    <n v="637.38065384615356"/>
  </r>
  <r>
    <n v="18168"/>
    <s v="CAVALIERI STEFANO"/>
    <n v="1654.4499999999998"/>
    <n v="1981.38"/>
    <x v="3"/>
    <n v="1486.0350000000001"/>
    <n v="-168.41499999999974"/>
  </r>
  <r>
    <n v="32125"/>
    <s v="POLISPORTIVA S.MARINESE"/>
    <n v="1091.4413517578832"/>
    <n v="1986.22"/>
    <x v="3"/>
    <n v="1489.665"/>
    <n v="398.22364824211672"/>
  </r>
  <r>
    <n v="74265"/>
    <s v="RIGHI GABRIELE"/>
    <n v="1565.42"/>
    <n v="1997.11"/>
    <x v="3"/>
    <n v="1497.8325"/>
    <n v="-67.587500000000091"/>
  </r>
  <r>
    <n v="209850"/>
    <s v="PIVETTI MATTEO"/>
    <n v="1752.6254464285714"/>
    <n v="2021.33"/>
    <x v="3"/>
    <n v="1515.9974999999999"/>
    <n v="-236.62794642857148"/>
  </r>
  <r>
    <n v="880350"/>
    <s v="ARIANI MARIA EGLE"/>
    <n v="1834.495163398693"/>
    <n v="2084.2399999999998"/>
    <x v="3"/>
    <n v="1563.1799999999998"/>
    <n v="-271.31516339869313"/>
  </r>
  <r>
    <n v="4719"/>
    <s v="AZ.AGR. F.LLI BONI S.S."/>
    <n v="589.00142857142851"/>
    <n v="2102.98"/>
    <x v="3"/>
    <n v="1577.2350000000001"/>
    <n v="988.23357142857162"/>
  </r>
  <r>
    <n v="832341"/>
    <s v="VESCOVINI ROBERTA"/>
    <n v="1851.6412847222223"/>
    <n v="2103.91"/>
    <x v="3"/>
    <n v="1577.9324999999999"/>
    <n v="-273.70878472222239"/>
  </r>
  <r>
    <n v="851956"/>
    <s v="MARTINELLI GIANCARLO"/>
    <n v="1537.7981188118811"/>
    <n v="2119.9499999999998"/>
    <x v="3"/>
    <n v="1589.9624999999999"/>
    <n v="52.164381188118796"/>
  </r>
  <r>
    <n v="223655"/>
    <s v="CONDOMINIO MAR NERO 28"/>
    <n v="852.85208333333344"/>
    <n v="2128.75"/>
    <x v="3"/>
    <n v="1596.5625"/>
    <n v="743.71041666666656"/>
  </r>
  <r>
    <n v="8600"/>
    <s v="COMUNE DI MOGLIA"/>
    <n v="1881.9899999999998"/>
    <n v="2132.39"/>
    <x v="3"/>
    <n v="1599.2925"/>
    <n v="-282.69749999999976"/>
  </r>
  <r>
    <n v="556774"/>
    <s v="BATTINI MARTHA"/>
    <n v="1799.9662823061631"/>
    <n v="2133.63"/>
    <x v="3"/>
    <n v="1600.2225000000001"/>
    <n v="-199.74378230616298"/>
  </r>
  <r>
    <n v="74904"/>
    <s v="UTECO-CONTEC SRL"/>
    <n v="1567.566931561086"/>
    <n v="2172.7800000000002"/>
    <x v="3"/>
    <n v="1629.585"/>
    <n v="62.018068438914042"/>
  </r>
  <r>
    <n v="102221"/>
    <s v="RIGHI ALDO"/>
    <n v="1778.74"/>
    <n v="2182.88"/>
    <x v="3"/>
    <n v="1637.16"/>
    <n v="-141.57999999999993"/>
  </r>
  <r>
    <n v="986807"/>
    <s v="BOSELLI MANUELA"/>
    <n v="1902.862206439394"/>
    <n v="2209.33"/>
    <x v="3"/>
    <n v="1656.9974999999999"/>
    <n v="-245.86470643939401"/>
  </r>
  <r>
    <n v="555271"/>
    <s v="HAEMOTRONIC SPA"/>
    <n v="1421.3255349344977"/>
    <n v="2216.15"/>
    <x v="3"/>
    <n v="1662.1125000000002"/>
    <n v="240.7869650655025"/>
  </r>
  <r>
    <n v="993945"/>
    <s v="CONDOMINIO AURORA"/>
    <n v="1730.1253704918031"/>
    <n v="2218.61"/>
    <x v="3"/>
    <n v="1663.9575"/>
    <n v="-66.167870491803114"/>
  </r>
  <r>
    <n v="954263"/>
    <s v="DEMARIA EDDA"/>
    <n v="1935.0822392638036"/>
    <n v="2220.4299999999998"/>
    <x v="3"/>
    <n v="1665.3224999999998"/>
    <n v="-269.75973926380379"/>
  </r>
  <r>
    <n v="836892"/>
    <s v="GOZZI NAZZARENA"/>
    <n v="1972.3931101511878"/>
    <n v="2235.23"/>
    <x v="3"/>
    <n v="1676.4225000000001"/>
    <n v="-295.97061015118766"/>
  </r>
  <r>
    <n v="910111"/>
    <s v="METANAUTO SNC"/>
    <n v="2015.4523358647721"/>
    <n v="2249.94"/>
    <x v="3"/>
    <n v="1687.4549999999999"/>
    <n v="-327.99733586477214"/>
  </r>
  <r>
    <n v="16539"/>
    <s v="GIOVANELLI OBER"/>
    <n v="1991.8389425735554"/>
    <n v="2287.0300000000002"/>
    <x v="3"/>
    <n v="1715.2725"/>
    <n v="-276.56644257355538"/>
  </r>
  <r>
    <n v="574369"/>
    <s v="KAST SRL SOC. UNIPERSONALE"/>
    <n v="1957.2754785478546"/>
    <n v="2301.58"/>
    <x v="3"/>
    <n v="1726.1849999999999"/>
    <n v="-231.09047854785467"/>
  </r>
  <r>
    <n v="211157"/>
    <s v="SCIALDONE GAETANO"/>
    <n v="1993.9167664670658"/>
    <n v="2311.12"/>
    <x v="3"/>
    <n v="1733.34"/>
    <n v="-260.57676646706591"/>
  </r>
  <r>
    <n v="214170"/>
    <s v="COND. MAGAZZENO"/>
    <n v="1618.271555627271"/>
    <n v="2325.2199999999998"/>
    <x v="3"/>
    <n v="1743.915"/>
    <n v="125.64344437272894"/>
  </r>
  <r>
    <n v="146937"/>
    <s v="SECCHI GABRIELLA"/>
    <n v="2053.5145078459345"/>
    <n v="2327.8000000000002"/>
    <x v="3"/>
    <n v="1745.8500000000001"/>
    <n v="-307.66450784593439"/>
  </r>
  <r>
    <n v="980437"/>
    <s v="AMM.COM.CIMITERO"/>
    <n v="2276.2895743597001"/>
    <n v="2336.61"/>
    <x v="3"/>
    <n v="1752.4575"/>
    <n v="-523.83207435970007"/>
  </r>
  <r>
    <n v="853355"/>
    <s v="AVANZI SERGIO"/>
    <n v="2262.5359460910649"/>
    <n v="2364.1"/>
    <x v="3"/>
    <n v="1773.0749999999998"/>
    <n v="-489.46094609106513"/>
  </r>
  <r>
    <n v="115838"/>
    <s v="GOZZI GIANNI"/>
    <n v="2203.551913827655"/>
    <n v="2491.02"/>
    <x v="3"/>
    <n v="1868.2649999999999"/>
    <n v="-335.2869138276551"/>
  </r>
  <r>
    <n v="956713"/>
    <s v="BARACCHI PAOLA"/>
    <n v="2161.5450880075955"/>
    <n v="2492.19"/>
    <x v="3"/>
    <n v="1869.1424999999999"/>
    <n v="-292.40258800759557"/>
  </r>
  <r>
    <n v="23606"/>
    <s v="TORREGGIANI MAFALDA"/>
    <n v="2157.316295180723"/>
    <n v="2508.6799999999998"/>
    <x v="3"/>
    <n v="1881.5099999999998"/>
    <n v="-275.80629518072328"/>
  </r>
  <r>
    <n v="224238"/>
    <s v="CONDOMINIO PRIMULA"/>
    <n v="2030.0337007874016"/>
    <n v="2521.25"/>
    <x v="3"/>
    <n v="1890.9375"/>
    <n v="-139.09620078740159"/>
  </r>
  <r>
    <n v="980506"/>
    <s v="SIDAM S.R.L."/>
    <n v="2239.7301746724893"/>
    <n v="2526.71"/>
    <x v="3"/>
    <n v="1895.0325"/>
    <n v="-344.69767467248926"/>
  </r>
  <r>
    <n v="570840"/>
    <s v="RESIDENZIALE AL PARCO 2"/>
    <n v="2063.2756903127383"/>
    <n v="2527.65"/>
    <x v="3"/>
    <n v="1895.7375000000002"/>
    <n v="-167.53819031273815"/>
  </r>
  <r>
    <n v="953110"/>
    <s v="CAPELLI CARLO"/>
    <n v="2158.7944715447152"/>
    <n v="2534.75"/>
    <x v="3"/>
    <n v="1901.0625"/>
    <n v="-257.73197154471518"/>
  </r>
  <r>
    <n v="16409"/>
    <s v="BAR L'ANGOLO SNC DI BUSSEI PAOLA &amp; C."/>
    <n v="1905.6198373983741"/>
    <n v="2544.25"/>
    <x v="3"/>
    <n v="1908.1875"/>
    <n v="2.5676626016258979"/>
  </r>
  <r>
    <n v="11966"/>
    <s v="PELLICIARI PAOLO"/>
    <n v="2191.7639923954375"/>
    <n v="2546.86"/>
    <x v="3"/>
    <n v="1910.145"/>
    <n v="-281.61899239543754"/>
  </r>
  <r>
    <n v="955009"/>
    <s v="PANCANI MAURO"/>
    <n v="2259.5840643863176"/>
    <n v="2564.9499999999998"/>
    <x v="3"/>
    <n v="1923.7124999999999"/>
    <n v="-335.87156438631769"/>
  </r>
  <r>
    <n v="831147"/>
    <s v="RUFFO GIUSEPPE"/>
    <n v="2390.6198717948719"/>
    <n v="2656.52"/>
    <x v="3"/>
    <n v="1992.3899999999999"/>
    <n v="-398.229871794872"/>
  </r>
  <r>
    <n v="513275"/>
    <s v="FINELLI PAOLO"/>
    <n v="2345.4878915662648"/>
    <n v="2656.98"/>
    <x v="3"/>
    <n v="1992.7350000000001"/>
    <n v="-352.75289156626468"/>
  </r>
  <r>
    <n v="980343"/>
    <s v="MARTINO COSTRUZIONI S.N.C."/>
    <n v="2368.4663137632338"/>
    <n v="2667.54"/>
    <x v="3"/>
    <n v="2000.655"/>
    <n v="-367.81131376323378"/>
  </r>
  <r>
    <n v="560544"/>
    <s v="CORAZZARI MAGLIERIE SRL"/>
    <n v="2197.7863235294121"/>
    <n v="2742.35"/>
    <x v="3"/>
    <n v="2056.7624999999998"/>
    <n v="-141.02382352941231"/>
  </r>
  <r>
    <n v="83952"/>
    <s v="CONDOMINIO LA CORTE - B -"/>
    <n v="2399.6133909853252"/>
    <n v="2760.02"/>
    <x v="3"/>
    <n v="2070.0149999999999"/>
    <n v="-329.5983909853253"/>
  </r>
  <r>
    <n v="540586"/>
    <s v="DEPECHE SRL"/>
    <n v="2319.7340896432943"/>
    <n v="2791.9"/>
    <x v="3"/>
    <n v="2093.9250000000002"/>
    <n v="-225.8090896432941"/>
  </r>
  <r>
    <n v="576982"/>
    <s v="A.S.A. SRL"/>
    <n v="2416.98"/>
    <n v="2820.64"/>
    <x v="3"/>
    <n v="2115.48"/>
    <n v="-301.5"/>
  </r>
  <r>
    <n v="504578"/>
    <s v="SOGEDI S.R.L."/>
    <n v="1728.9305194805197"/>
    <n v="2822.54"/>
    <x v="3"/>
    <n v="2116.9049999999997"/>
    <n v="387.97448051948004"/>
  </r>
  <r>
    <n v="223350"/>
    <s v="CENTRO TRASP., SPED. E DOGANA"/>
    <n v="1879.0904869940996"/>
    <n v="2834.84"/>
    <x v="3"/>
    <n v="2126.13"/>
    <n v="247.03951300590052"/>
  </r>
  <r>
    <n v="574099"/>
    <s v="UNIONE DELLE TERRE D' ARGINE"/>
    <n v="1759.9800000000002"/>
    <n v="2853.07"/>
    <x v="3"/>
    <n v="2139.8025000000002"/>
    <n v="379.82249999999999"/>
  </r>
  <r>
    <n v="537728"/>
    <s v="GIBERTONI ALESSANDRO"/>
    <n v="2208.2299003235566"/>
    <n v="2867.31"/>
    <x v="3"/>
    <n v="2150.4825000000001"/>
    <n v="-57.747400323556576"/>
  </r>
  <r>
    <n v="568936"/>
    <s v="ALEXANDER MODE SRL"/>
    <n v="2500.2018290258452"/>
    <n v="2898.56"/>
    <x v="3"/>
    <n v="2173.92"/>
    <n v="-326.28182902584513"/>
  </r>
  <r>
    <n v="568936"/>
    <s v="ALEXANDER MODE SRL"/>
    <n v="2500.2000000000003"/>
    <n v="2898.56"/>
    <x v="3"/>
    <n v="2173.92"/>
    <n v="-326.2800000000002"/>
  </r>
  <r>
    <n v="837967"/>
    <s v="COMUNE DI CAVEZZO"/>
    <n v="2610.3683612152749"/>
    <n v="2918.87"/>
    <x v="3"/>
    <n v="2189.1525000000001"/>
    <n v="-421.2158612152748"/>
  </r>
  <r>
    <n v="564599"/>
    <s v="MENDEZ MARIA ALTAGRACIA"/>
    <n v="2703.71"/>
    <n v="2922.71"/>
    <x v="3"/>
    <n v="2192.0325000000003"/>
    <n v="-511.67749999999978"/>
  </r>
  <r>
    <n v="222560"/>
    <s v="PARROCCHIA SAN NICOLA IN CORTILE"/>
    <n v="2346.8569556451612"/>
    <n v="3013.11"/>
    <x v="3"/>
    <n v="2259.8325"/>
    <n v="-87.024455645161197"/>
  </r>
  <r>
    <n v="26342"/>
    <s v="RONCHETTI PAOLINA"/>
    <n v="2723.6367891730947"/>
    <n v="3014.28"/>
    <x v="3"/>
    <n v="2260.71"/>
    <n v="-462.92678917309468"/>
  </r>
  <r>
    <n v="945050"/>
    <s v="TONDELLI ANDREA"/>
    <n v="2567.3350965250966"/>
    <n v="3049.42"/>
    <x v="3"/>
    <n v="2287.0650000000001"/>
    <n v="-280.27009652509651"/>
  </r>
  <r>
    <n v="509924"/>
    <s v="MANTOVANI CORINNA"/>
    <n v="2858.632754318618"/>
    <n v="3221.39"/>
    <x v="3"/>
    <n v="2416.0425"/>
    <n v="-442.59025431861801"/>
  </r>
  <r>
    <n v="956737"/>
    <s v="B.R.B.VERNICIATURA DI B.&amp; C. SNC"/>
    <n v="2893.330797546012"/>
    <n v="3232.53"/>
    <x v="3"/>
    <n v="2424.3975"/>
    <n v="-468.933297546012"/>
  </r>
  <r>
    <n v="539708"/>
    <s v="CONDOMINIO IL CASINONE"/>
    <n v="2245.3774583333334"/>
    <n v="3233"/>
    <x v="3"/>
    <n v="2424.75"/>
    <n v="179.37254166666662"/>
  </r>
  <r>
    <n v="573310"/>
    <s v="XIANG XIANG DONG"/>
    <n v="2782.72"/>
    <n v="3260.99"/>
    <x v="3"/>
    <n v="2445.7424999999998"/>
    <n v="-336.97749999999996"/>
  </r>
  <r>
    <n v="525847"/>
    <s v="AMA SPA"/>
    <n v="2545.8045694716243"/>
    <n v="3277.29"/>
    <x v="3"/>
    <n v="2457.9674999999997"/>
    <n v="-87.837069471624545"/>
  </r>
  <r>
    <n v="200098"/>
    <s v="COND. I.A.C.P. VIA G.CESARE 34"/>
    <n v="1442.3745759368835"/>
    <n v="3412.72"/>
    <x v="3"/>
    <n v="2559.54"/>
    <n v="1117.1654240631165"/>
  </r>
  <r>
    <n v="61051"/>
    <s v="HU AIQIN"/>
    <n v="2893.8159137576999"/>
    <n v="3505.39"/>
    <x v="3"/>
    <n v="2629.0425"/>
    <n v="-264.77341375769993"/>
  </r>
  <r>
    <n v="575431"/>
    <s v="TWIN SET DI SIMONA BARBIERI SPA"/>
    <n v="3010.7368577981651"/>
    <n v="3540.32"/>
    <x v="3"/>
    <n v="2655.2400000000002"/>
    <n v="-355.49685779816491"/>
  </r>
  <r>
    <n v="517576"/>
    <s v="CONDOMINIO DE AMICIS"/>
    <n v="3039.9239864130432"/>
    <n v="3567.43"/>
    <x v="3"/>
    <n v="2675.5724999999998"/>
    <n v="-364.3514864130434"/>
  </r>
  <r>
    <n v="567705"/>
    <s v="CANDOR SRL"/>
    <n v="1339.5880952380953"/>
    <n v="3635.19"/>
    <x v="3"/>
    <n v="2726.3924999999999"/>
    <n v="1386.8044047619046"/>
  </r>
  <r>
    <n v="222137"/>
    <s v="COND. BEZZECCA  4"/>
    <n v="3110.0741000000003"/>
    <n v="3782.99"/>
    <x v="3"/>
    <n v="2837.2424999999998"/>
    <n v="-272.83160000000044"/>
  </r>
  <r>
    <n v="576663"/>
    <s v="A.S.D. DORANDO PIETRI SEZ.BOCCE E BILIAR"/>
    <n v="2571.9503333333332"/>
    <n v="3794.43"/>
    <x v="3"/>
    <n v="2845.8224999999998"/>
    <n v="273.87216666666654"/>
  </r>
  <r>
    <n v="946201"/>
    <s v="VAGNINI CLAUDIO "/>
    <n v="3384.2892728989609"/>
    <n v="3829.86"/>
    <x v="3"/>
    <n v="2872.395"/>
    <n v="-511.89427289896093"/>
  </r>
  <r>
    <n v="956879"/>
    <s v="ALFA SCALE SRL"/>
    <n v="2801.5156032719833"/>
    <n v="3970.7"/>
    <x v="3"/>
    <n v="2978.0249999999996"/>
    <n v="176.50939672801633"/>
  </r>
  <r>
    <n v="985130"/>
    <s v="MORSELLI EZIO"/>
    <n v="3597.2244708423327"/>
    <n v="4104.75"/>
    <x v="3"/>
    <n v="3078.5625"/>
    <n v="-518.66197084233272"/>
  </r>
  <r>
    <n v="46665"/>
    <s v="CHIARA &amp; CO SRL"/>
    <n v="3700.2100901803606"/>
    <n v="4205.1899999999996"/>
    <x v="3"/>
    <n v="3153.8924999999999"/>
    <n v="-546.31759018036064"/>
  </r>
  <r>
    <n v="849182"/>
    <s v="AMM.COM.EX CASA PER ANZIANI"/>
    <n v="1033.1968832467337"/>
    <n v="4250"/>
    <x v="3"/>
    <n v="3187.5"/>
    <n v="2154.3031167532663"/>
  </r>
  <r>
    <n v="852603"/>
    <s v="PARROCCHIA DEL DUOMO"/>
    <n v="3725.0798757763978"/>
    <n v="4309.5"/>
    <x v="3"/>
    <n v="3232.125"/>
    <n v="-492.95487577639778"/>
  </r>
  <r>
    <n v="216890"/>
    <s v="COND. RAFFAELLO"/>
    <n v="3335.5319459936527"/>
    <n v="4362.01"/>
    <x v="3"/>
    <n v="3271.5075000000002"/>
    <n v="-64.024445993652535"/>
  </r>
  <r>
    <n v="157623"/>
    <s v="ILMEC SRL"/>
    <n v="3535.9526000000001"/>
    <n v="4375.18"/>
    <x v="3"/>
    <n v="3281.3850000000002"/>
    <n v="-254.56759999999986"/>
  </r>
  <r>
    <n v="912613"/>
    <s v="CONDOMINIO IL PARCO"/>
    <n v="3513.3871428571429"/>
    <n v="4421.83"/>
    <x v="3"/>
    <n v="3316.3724999999999"/>
    <n v="-197.01464285714292"/>
  </r>
  <r>
    <n v="222779"/>
    <s v="METALFERRO SRL"/>
    <n v="3625.8340000000003"/>
    <n v="4441.21"/>
    <x v="3"/>
    <n v="3330.9075000000003"/>
    <n v="-294.92650000000003"/>
  </r>
  <r>
    <n v="14049"/>
    <s v="G.P.M. VERNICIATURA SRL"/>
    <n v="3425.8956372549023"/>
    <n v="4573.29"/>
    <x v="3"/>
    <n v="3429.9674999999997"/>
    <n v="4.0718627450974054"/>
  </r>
  <r>
    <n v="531640"/>
    <s v="GRUPPO DI FIORE SRL A SOCIO UNICO"/>
    <n v="4407.6380000000008"/>
    <n v="5009.01"/>
    <x v="4"/>
    <n v="4007.2080000000005"/>
    <n v="-400.43000000000029"/>
  </r>
  <r>
    <n v="209015"/>
    <s v="SICEM S.P.A."/>
    <n v="3378.2653614457831"/>
    <n v="5313.59"/>
    <x v="4"/>
    <n v="4250.8720000000003"/>
    <n v="872.60663855421717"/>
  </r>
  <r>
    <n v="995471"/>
    <s v="TINTORRI FEDERICO"/>
    <n v="4698.2581450000007"/>
    <n v="5314.27"/>
    <x v="4"/>
    <n v="4251.4160000000002"/>
    <n v="-446.84214500000053"/>
  </r>
  <r>
    <n v="933895"/>
    <s v="CASARI SILVANA"/>
    <n v="4789.2391489361707"/>
    <n v="5442.77"/>
    <x v="4"/>
    <n v="4354.2160000000003"/>
    <n v="-435.0231489361704"/>
  </r>
  <r>
    <n v="89575"/>
    <s v="CONDOMINIO ROSA"/>
    <n v="4668.9038099808067"/>
    <n v="5668.79"/>
    <x v="4"/>
    <n v="4535.0320000000002"/>
    <n v="-133.87180998080657"/>
  </r>
  <r>
    <n v="544273"/>
    <s v="SPAZIO SEI SRL"/>
    <n v="5389.74"/>
    <n v="6034.03"/>
    <x v="4"/>
    <n v="4827.2240000000002"/>
    <n v="-562.51599999999962"/>
  </r>
  <r>
    <n v="217689"/>
    <s v="LEPORATI GIANNI"/>
    <n v="5418.642490157481"/>
    <n v="6067.23"/>
    <x v="4"/>
    <n v="4853.7839999999997"/>
    <n v="-564.85849015748136"/>
  </r>
  <r>
    <n v="223310"/>
    <s v="COND. LUGLI"/>
    <n v="5262.9026200274348"/>
    <n v="6101.41"/>
    <x v="4"/>
    <n v="4881.1279999999997"/>
    <n v="-381.77462002743505"/>
  </r>
  <r>
    <n v="32812"/>
    <s v="SIENA ARRIGO"/>
    <n v="5608.9909963099626"/>
    <n v="6293.61"/>
    <x v="4"/>
    <n v="5034.8879999999999"/>
    <n v="-574.10299630996269"/>
  </r>
  <r>
    <n v="507758"/>
    <s v="FERRARI DAVIDE"/>
    <n v="5542.2494827586215"/>
    <n v="6362.43"/>
    <x v="4"/>
    <n v="5089.9440000000004"/>
    <n v="-452.30548275862111"/>
  </r>
  <r>
    <n v="209855"/>
    <s v="COND. CALIPSO"/>
    <n v="5715.435221893491"/>
    <n v="6556.21"/>
    <x v="4"/>
    <n v="5244.9680000000008"/>
    <n v="-470.4672218934902"/>
  </r>
  <r>
    <n v="567364"/>
    <s v="FASHION DOG SRL"/>
    <n v="5961.1295951417005"/>
    <n v="6630.31"/>
    <x v="4"/>
    <n v="5304.2480000000005"/>
    <n v="-656.88159514170002"/>
  </r>
  <r>
    <n v="29460"/>
    <s v="A.C.E.G. SCUOLA S. CUORE"/>
    <n v="5291.7899902723739"/>
    <n v="6771.81"/>
    <x v="4"/>
    <n v="5417.4480000000003"/>
    <n v="125.65800972762645"/>
  </r>
  <r>
    <n v="218637"/>
    <s v="LODI FABRIZIO"/>
    <n v="6115.4928571428572"/>
    <n v="6810.78"/>
    <x v="4"/>
    <n v="5448.6239999999998"/>
    <n v="-666.86885714285745"/>
  </r>
  <r>
    <n v="860543"/>
    <s v="CASERMA CARABINIERI BOMPORTO"/>
    <n v="6650.4699999999993"/>
    <n v="6817.46"/>
    <x v="4"/>
    <n v="5453.9680000000008"/>
    <n v="-1196.5019999999986"/>
  </r>
  <r>
    <n v="569287"/>
    <s v="CONDOMINIO CAPRI"/>
    <n v="6172.8078194726158"/>
    <n v="6895.45"/>
    <x v="4"/>
    <n v="5516.3600000000006"/>
    <n v="-656.44781947261527"/>
  </r>
  <r>
    <n v="548394"/>
    <s v="LAVANDERIA INDUSTRIALE SRL"/>
    <n v="3242.5433491686458"/>
    <n v="6987.15"/>
    <x v="4"/>
    <n v="5589.72"/>
    <n v="2347.1766508313544"/>
  </r>
  <r>
    <n v="843251"/>
    <s v="amm.com.scuole elementari"/>
    <n v="6121.3656164383556"/>
    <n v="7423.83"/>
    <x v="4"/>
    <n v="5939.0640000000003"/>
    <n v="-182.30161643835527"/>
  </r>
  <r>
    <n v="945274"/>
    <s v="GRUPPO 11 CAPANNONI"/>
    <n v="6613.2006947268001"/>
    <n v="7545.03"/>
    <x v="4"/>
    <n v="6036.0240000000003"/>
    <n v="-577.17669472679972"/>
  </r>
  <r>
    <n v="846855"/>
    <s v="AMM.COM.ALLOGIO ANZIANI"/>
    <n v="7100.64"/>
    <n v="7571.19"/>
    <x v="4"/>
    <n v="6056.9520000000002"/>
    <n v="-1043.6880000000001"/>
  </r>
  <r>
    <n v="552628"/>
    <s v="ZHOU CHENGFEI"/>
    <n v="6860.1712931034481"/>
    <n v="7688.68"/>
    <x v="4"/>
    <n v="6150.9440000000004"/>
    <n v="-709.22729310344766"/>
  </r>
  <r>
    <n v="568443"/>
    <s v="R.S.M. GROUP SRL"/>
    <n v="7491.557701030928"/>
    <n v="8618.16"/>
    <x v="4"/>
    <n v="6894.5280000000002"/>
    <n v="-597.02970103092775"/>
  </r>
  <r>
    <n v="207046"/>
    <s v="COND. GIRASOLE"/>
    <n v="7766.8779703637174"/>
    <n v="8901.31"/>
    <x v="4"/>
    <n v="7121.0479999999998"/>
    <n v="-645.82997036371762"/>
  </r>
  <r>
    <n v="221735"/>
    <s v="COND. QUARZO"/>
    <n v="7558.7210592369474"/>
    <n v="9514.26"/>
    <x v="4"/>
    <n v="7611.4080000000004"/>
    <n v="52.686940763052917"/>
  </r>
  <r>
    <n v="120117"/>
    <s v="BUZZI ROBERTO"/>
    <n v="8499.8742261904772"/>
    <n v="9617.16"/>
    <x v="4"/>
    <n v="7693.7280000000001"/>
    <n v="-806.14622619047714"/>
  </r>
  <r>
    <n v="994247"/>
    <s v="BARALDINI MARZIA"/>
    <n v="9364.4699999999993"/>
    <n v="10517.88"/>
    <x v="5"/>
    <n v="9466.0919999999987"/>
    <n v="101.62199999999939"/>
  </r>
  <r>
    <n v="220298"/>
    <s v="COMUNE DI CARPI-AREA-FIERISTICA-"/>
    <n v="5428.55"/>
    <n v="11045.7"/>
    <x v="5"/>
    <n v="9941.130000000001"/>
    <n v="4512.5800000000008"/>
  </r>
  <r>
    <n v="84191"/>
    <s v="CAPRARI PAOLA"/>
    <n v="10000"/>
    <n v="12767.56"/>
    <x v="5"/>
    <n v="11490.804"/>
    <n v="1490.8040000000001"/>
  </r>
  <r>
    <n v="857896"/>
    <s v="PALTRINIERI DAVIDE"/>
    <n v="10000"/>
    <n v="13064.48"/>
    <x v="5"/>
    <n v="11758.031999999999"/>
    <n v="1758.0319999999992"/>
  </r>
  <r>
    <n v="853031"/>
    <s v="CARROZZERIA BARBI"/>
    <n v="10000"/>
    <n v="15592.15"/>
    <x v="5"/>
    <n v="14032.934999999999"/>
    <n v="4032.9349999999995"/>
  </r>
  <r>
    <n v="28514"/>
    <s v="COMA S.R.L."/>
    <n v="10000"/>
    <n v="15688.61"/>
    <x v="5"/>
    <n v="14119.749000000002"/>
    <n v="4119.7490000000016"/>
  </r>
  <r>
    <n v="576018"/>
    <s v="ETERNEDILE SPA"/>
    <n v="10000"/>
    <n v="20898.71"/>
    <x v="6"/>
    <n v="20000"/>
    <n v="10000"/>
  </r>
  <r>
    <n v="209051"/>
    <s v="GASPARINI FRANCO"/>
    <n v="10000"/>
    <n v="21187.25"/>
    <x v="6"/>
    <n v="20000"/>
    <n v="10000"/>
  </r>
  <r>
    <n v="555462"/>
    <s v="CARPI PROMO SRL"/>
    <n v="10000"/>
    <n v="22039.94"/>
    <x v="6"/>
    <n v="20000"/>
    <n v="10000"/>
  </r>
  <r>
    <n v="554619"/>
    <s v="MAXI DI SRL"/>
    <n v="10000"/>
    <n v="25375.41"/>
    <x v="6"/>
    <n v="20000"/>
    <n v="10000"/>
  </r>
  <r>
    <n v="214275"/>
    <s v="POSTE ITALIANE SPA"/>
    <n v="10000"/>
    <n v="45466.54"/>
    <x v="6"/>
    <n v="20000"/>
    <n v="1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la pivot1" cacheId="0" applyNumberFormats="0" applyBorderFormats="0" applyFontFormats="0" applyPatternFormats="0" applyAlignmentFormats="0" applyWidthHeightFormats="1" dataCaption="Valori" updatedVersion="6" minRefreshableVersion="3" useAutoFormatting="1" itemPrintTitles="1" createdVersion="6" indent="0" outline="1" outlineData="1" multipleFieldFilters="0">
  <location ref="A3:D11" firstHeaderRow="0" firstDataRow="1" firstDataCol="1"/>
  <pivotFields count="7">
    <pivotField showAll="0"/>
    <pivotField showAll="0"/>
    <pivotField dataField="1" numFmtId="43" showAll="0"/>
    <pivotField numFmtId="43" showAll="0"/>
    <pivotField axis="axisRow" showAll="0">
      <items count="8">
        <item x="0"/>
        <item x="1"/>
        <item x="2"/>
        <item x="3"/>
        <item x="4"/>
        <item x="5"/>
        <item x="6"/>
        <item t="default"/>
      </items>
    </pivotField>
    <pivotField dataField="1" numFmtId="43" showAll="0"/>
    <pivotField dataField="1" numFmtId="43" showAll="0"/>
  </pivotFields>
  <rowFields count="1">
    <field x="4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omma di INDENNIZZO VECCHIO" fld="2" baseField="0" baseItem="0"/>
    <dataField name="Somma di indennizzo nuovo calcolato su totale fattura fuga " fld="5" baseField="0" baseItem="0"/>
    <dataField name="Somma di differenza fra nuovo e vecchio indennizzo/fatt" fld="6" baseField="0" baseItem="0"/>
  </dataFields>
  <formats count="1">
    <format dxfId="0">
      <pivotArea dataOnly="0" labelOnly="1" fieldPosition="0">
        <references count="1">
          <reference field="4" count="6">
            <x v="0"/>
            <x v="1"/>
            <x v="2"/>
            <x v="3"/>
            <x v="4"/>
            <x v="5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4"/>
  <sheetViews>
    <sheetView workbookViewId="0">
      <pane ySplit="1" topLeftCell="A2" activePane="bottomLeft" state="frozen"/>
      <selection pane="bottomLeft" activeCell="B12" sqref="B12"/>
    </sheetView>
  </sheetViews>
  <sheetFormatPr defaultRowHeight="15" x14ac:dyDescent="0.25"/>
  <cols>
    <col min="1" max="1" width="9.140625" style="8"/>
    <col min="2" max="2" width="41" style="8" customWidth="1"/>
    <col min="3" max="3" width="16.28515625" style="80" customWidth="1"/>
    <col min="4" max="4" width="15.7109375" style="8" bestFit="1" customWidth="1"/>
    <col min="5" max="16384" width="9.140625" style="8"/>
  </cols>
  <sheetData>
    <row r="1" spans="1:4" s="144" customFormat="1" ht="15.75" customHeight="1" x14ac:dyDescent="0.25">
      <c r="A1" s="115" t="s">
        <v>1</v>
      </c>
      <c r="B1" s="115" t="s">
        <v>2</v>
      </c>
      <c r="C1" s="77" t="s">
        <v>3</v>
      </c>
      <c r="D1" s="116" t="s">
        <v>6</v>
      </c>
    </row>
    <row r="2" spans="1:4" x14ac:dyDescent="0.25">
      <c r="A2" s="3">
        <v>576663</v>
      </c>
      <c r="B2" s="4"/>
      <c r="C2" s="78">
        <v>2571.9503333333332</v>
      </c>
      <c r="D2" s="4">
        <v>3794.43</v>
      </c>
    </row>
    <row r="3" spans="1:4" x14ac:dyDescent="0.25">
      <c r="A3" s="3">
        <v>956879</v>
      </c>
      <c r="B3" s="4"/>
      <c r="C3" s="78">
        <v>2801.5156032719833</v>
      </c>
      <c r="D3" s="4">
        <v>3970.7</v>
      </c>
    </row>
    <row r="4" spans="1:4" x14ac:dyDescent="0.25">
      <c r="A4" s="3">
        <v>956737</v>
      </c>
      <c r="B4" s="4"/>
      <c r="C4" s="78">
        <v>2893.330797546012</v>
      </c>
      <c r="D4" s="4">
        <v>3232.53</v>
      </c>
    </row>
    <row r="5" spans="1:4" x14ac:dyDescent="0.25">
      <c r="A5" s="3">
        <v>945378</v>
      </c>
      <c r="B5" s="4"/>
      <c r="C5" s="78">
        <v>405.08526418786698</v>
      </c>
      <c r="D5" s="4">
        <v>540.65</v>
      </c>
    </row>
    <row r="6" spans="1:4" x14ac:dyDescent="0.25">
      <c r="A6" s="3">
        <v>541670</v>
      </c>
      <c r="B6" s="4"/>
      <c r="C6" s="78">
        <v>257.86197368421051</v>
      </c>
      <c r="D6" s="4">
        <v>385.45</v>
      </c>
    </row>
    <row r="7" spans="1:4" x14ac:dyDescent="0.25">
      <c r="A7" s="3">
        <v>854023</v>
      </c>
      <c r="B7" s="4"/>
      <c r="C7" s="78">
        <v>56.632727272727266</v>
      </c>
      <c r="D7" s="4">
        <v>113.98</v>
      </c>
    </row>
    <row r="8" spans="1:4" x14ac:dyDescent="0.25">
      <c r="A8" s="3">
        <v>859569</v>
      </c>
      <c r="B8" s="4"/>
      <c r="C8" s="78">
        <v>382.99432773109243</v>
      </c>
      <c r="D8" s="4">
        <v>535.04</v>
      </c>
    </row>
    <row r="9" spans="1:4" x14ac:dyDescent="0.25">
      <c r="A9" s="3">
        <v>122672</v>
      </c>
      <c r="B9" s="4"/>
      <c r="C9" s="78">
        <v>1254.4375017566272</v>
      </c>
      <c r="D9" s="4">
        <v>1532.4</v>
      </c>
    </row>
    <row r="10" spans="1:4" x14ac:dyDescent="0.25">
      <c r="A10" s="3">
        <v>846417</v>
      </c>
      <c r="B10" s="4"/>
      <c r="C10" s="78">
        <v>68.347391304347809</v>
      </c>
      <c r="D10" s="4">
        <v>143.38</v>
      </c>
    </row>
    <row r="11" spans="1:4" x14ac:dyDescent="0.25">
      <c r="A11" s="3">
        <v>556774</v>
      </c>
      <c r="B11" s="4"/>
      <c r="C11" s="78">
        <v>1799.9662823061631</v>
      </c>
      <c r="D11" s="4">
        <v>2133.63</v>
      </c>
    </row>
    <row r="12" spans="1:4" x14ac:dyDescent="0.25">
      <c r="A12" s="3">
        <v>836600</v>
      </c>
      <c r="B12" s="4"/>
      <c r="C12" s="78">
        <v>419.15592997811814</v>
      </c>
      <c r="D12" s="4">
        <v>542.59</v>
      </c>
    </row>
    <row r="13" spans="1:4" x14ac:dyDescent="0.25">
      <c r="A13" s="3">
        <v>856824</v>
      </c>
      <c r="B13" s="4"/>
      <c r="C13" s="78">
        <v>830.92373949579826</v>
      </c>
      <c r="D13" s="4">
        <v>1005.03</v>
      </c>
    </row>
    <row r="14" spans="1:4" x14ac:dyDescent="0.25">
      <c r="A14" s="3">
        <v>970826</v>
      </c>
      <c r="B14" s="4"/>
      <c r="C14" s="78">
        <v>1338.3066666666666</v>
      </c>
      <c r="D14" s="4">
        <v>1559.01</v>
      </c>
    </row>
    <row r="15" spans="1:4" x14ac:dyDescent="0.25">
      <c r="A15" s="3">
        <v>902202</v>
      </c>
      <c r="B15" s="4"/>
      <c r="C15" s="78">
        <v>1539.4210924369747</v>
      </c>
      <c r="D15" s="4">
        <v>1784.39</v>
      </c>
    </row>
    <row r="16" spans="1:4" x14ac:dyDescent="0.25">
      <c r="A16" s="3">
        <v>911352</v>
      </c>
      <c r="B16" s="4"/>
      <c r="C16" s="78">
        <v>40.813034557235426</v>
      </c>
      <c r="D16" s="4">
        <v>224.02</v>
      </c>
    </row>
    <row r="17" spans="1:4" x14ac:dyDescent="0.25">
      <c r="A17" s="3">
        <v>839103</v>
      </c>
      <c r="B17" s="4"/>
      <c r="C17" s="78">
        <v>434.01508528784649</v>
      </c>
      <c r="D17" s="4">
        <v>540.79999999999995</v>
      </c>
    </row>
    <row r="18" spans="1:4" x14ac:dyDescent="0.25">
      <c r="A18" s="3">
        <v>125389</v>
      </c>
      <c r="B18" s="4"/>
      <c r="C18" s="78">
        <v>889.76898238747549</v>
      </c>
      <c r="D18" s="4">
        <v>1147.81</v>
      </c>
    </row>
    <row r="19" spans="1:4" x14ac:dyDescent="0.25">
      <c r="A19" s="3">
        <v>200207</v>
      </c>
      <c r="B19" s="4"/>
      <c r="C19" s="78">
        <v>148.76060396039605</v>
      </c>
      <c r="D19" s="4">
        <v>289.77999999999997</v>
      </c>
    </row>
    <row r="20" spans="1:4" x14ac:dyDescent="0.25">
      <c r="A20" s="3">
        <v>302792</v>
      </c>
      <c r="B20" s="4"/>
      <c r="C20" s="78">
        <v>28.18982352941174</v>
      </c>
      <c r="D20" s="4">
        <v>135.74</v>
      </c>
    </row>
    <row r="21" spans="1:4" x14ac:dyDescent="0.25">
      <c r="A21" s="3">
        <v>518732</v>
      </c>
      <c r="B21" s="4"/>
      <c r="C21" s="78">
        <v>740.59083333333331</v>
      </c>
      <c r="D21" s="4">
        <v>819.96</v>
      </c>
    </row>
    <row r="22" spans="1:4" x14ac:dyDescent="0.25">
      <c r="A22" s="3">
        <v>548882</v>
      </c>
      <c r="B22" s="4"/>
      <c r="C22" s="78">
        <v>212.15172043010756</v>
      </c>
      <c r="D22" s="4">
        <v>324.38</v>
      </c>
    </row>
    <row r="23" spans="1:4" x14ac:dyDescent="0.25">
      <c r="A23" s="3">
        <v>142628</v>
      </c>
      <c r="B23" s="4"/>
      <c r="C23" s="78">
        <v>51.520594059405937</v>
      </c>
      <c r="D23" s="4">
        <v>196.87</v>
      </c>
    </row>
    <row r="24" spans="1:4" x14ac:dyDescent="0.25">
      <c r="A24" s="3">
        <v>853801</v>
      </c>
      <c r="B24" s="4"/>
      <c r="C24" s="78">
        <v>802.69439393939399</v>
      </c>
      <c r="D24" s="4">
        <v>961.87</v>
      </c>
    </row>
    <row r="25" spans="1:4" x14ac:dyDescent="0.25">
      <c r="A25" s="3">
        <v>838140</v>
      </c>
      <c r="B25" s="4"/>
      <c r="C25" s="78">
        <v>99.22158898305085</v>
      </c>
      <c r="D25" s="4">
        <v>131.29</v>
      </c>
    </row>
    <row r="26" spans="1:4" x14ac:dyDescent="0.25">
      <c r="A26" s="3">
        <v>881725</v>
      </c>
      <c r="B26" s="4"/>
      <c r="C26" s="78">
        <v>147.04312910284466</v>
      </c>
      <c r="D26" s="4">
        <v>363.24</v>
      </c>
    </row>
    <row r="27" spans="1:4" x14ac:dyDescent="0.25">
      <c r="A27" s="3">
        <v>37753</v>
      </c>
      <c r="B27" s="4"/>
      <c r="C27" s="78">
        <v>62.979725467289711</v>
      </c>
      <c r="D27" s="4">
        <v>147.19</v>
      </c>
    </row>
    <row r="28" spans="1:4" x14ac:dyDescent="0.25">
      <c r="A28" s="3">
        <v>953110</v>
      </c>
      <c r="B28" s="4"/>
      <c r="C28" s="78">
        <v>2158.7944715447152</v>
      </c>
      <c r="D28" s="4">
        <v>2534.75</v>
      </c>
    </row>
    <row r="29" spans="1:4" x14ac:dyDescent="0.25">
      <c r="A29" s="3">
        <v>857287</v>
      </c>
      <c r="B29" s="4"/>
      <c r="C29" s="78">
        <v>121.72350806451614</v>
      </c>
      <c r="D29" s="4">
        <v>217.27</v>
      </c>
    </row>
    <row r="30" spans="1:4" x14ac:dyDescent="0.25">
      <c r="A30" s="3">
        <v>945231</v>
      </c>
      <c r="B30" s="4"/>
      <c r="C30" s="78">
        <v>142.30020547945205</v>
      </c>
      <c r="D30" s="4">
        <v>213.77</v>
      </c>
    </row>
    <row r="31" spans="1:4" x14ac:dyDescent="0.25">
      <c r="A31" s="3">
        <v>933895</v>
      </c>
      <c r="B31" s="4"/>
      <c r="C31" s="78">
        <v>4789.2391489361707</v>
      </c>
      <c r="D31" s="4">
        <v>5442.77</v>
      </c>
    </row>
    <row r="32" spans="1:4" x14ac:dyDescent="0.25">
      <c r="A32" s="3">
        <v>121225</v>
      </c>
      <c r="B32" s="4"/>
      <c r="C32" s="78">
        <v>231.59270588235296</v>
      </c>
      <c r="D32" s="4">
        <v>383.92</v>
      </c>
    </row>
    <row r="33" spans="1:4" x14ac:dyDescent="0.25">
      <c r="A33" s="3">
        <v>223350</v>
      </c>
      <c r="B33" s="4"/>
      <c r="C33" s="78">
        <v>1879.0904869940996</v>
      </c>
      <c r="D33" s="4">
        <v>2834.84</v>
      </c>
    </row>
    <row r="34" spans="1:4" x14ac:dyDescent="0.25">
      <c r="A34" s="3">
        <v>945985</v>
      </c>
      <c r="B34" s="4"/>
      <c r="C34" s="78">
        <v>172.289521484375</v>
      </c>
      <c r="D34" s="4">
        <v>248.49</v>
      </c>
    </row>
    <row r="35" spans="1:4" x14ac:dyDescent="0.25">
      <c r="A35" s="3">
        <v>932833</v>
      </c>
      <c r="B35" s="4"/>
      <c r="C35" s="78">
        <v>440.47811320754715</v>
      </c>
      <c r="D35" s="4">
        <v>539.26</v>
      </c>
    </row>
    <row r="36" spans="1:4" x14ac:dyDescent="0.25">
      <c r="A36" s="5">
        <v>517576</v>
      </c>
      <c r="B36" s="6"/>
      <c r="C36" s="79">
        <v>3039.9239864130432</v>
      </c>
      <c r="D36" s="6">
        <v>3567.43</v>
      </c>
    </row>
    <row r="37" spans="1:4" x14ac:dyDescent="0.25">
      <c r="A37" s="3">
        <v>972878</v>
      </c>
      <c r="B37" s="4"/>
      <c r="C37" s="78">
        <v>1248.3431603773586</v>
      </c>
      <c r="D37" s="4">
        <v>1531.65</v>
      </c>
    </row>
    <row r="38" spans="1:4" x14ac:dyDescent="0.25">
      <c r="A38" s="5">
        <v>224238</v>
      </c>
      <c r="B38" s="6"/>
      <c r="C38" s="79">
        <v>2030.0337007874016</v>
      </c>
      <c r="D38" s="6">
        <v>2521.25</v>
      </c>
    </row>
    <row r="39" spans="1:4" x14ac:dyDescent="0.25">
      <c r="A39" s="3">
        <v>560544</v>
      </c>
      <c r="B39" s="4"/>
      <c r="C39" s="78">
        <v>2197.7863235294121</v>
      </c>
      <c r="D39" s="4">
        <v>2742.35</v>
      </c>
    </row>
    <row r="40" spans="1:4" x14ac:dyDescent="0.25">
      <c r="A40" s="3">
        <v>954263</v>
      </c>
      <c r="B40" s="4"/>
      <c r="C40" s="78">
        <v>1935.0822392638036</v>
      </c>
      <c r="D40" s="4">
        <v>2220.4299999999998</v>
      </c>
    </row>
    <row r="41" spans="1:4" x14ac:dyDescent="0.25">
      <c r="A41" s="5">
        <v>540586</v>
      </c>
      <c r="B41" s="6"/>
      <c r="C41" s="79">
        <v>2319.7340896432943</v>
      </c>
      <c r="D41" s="6">
        <v>2791.9</v>
      </c>
    </row>
    <row r="42" spans="1:4" x14ac:dyDescent="0.25">
      <c r="A42" s="3">
        <v>567235</v>
      </c>
      <c r="B42" s="4"/>
      <c r="C42" s="78">
        <v>411.34801576872536</v>
      </c>
      <c r="D42" s="4">
        <v>530.55999999999995</v>
      </c>
    </row>
    <row r="43" spans="1:4" x14ac:dyDescent="0.25">
      <c r="A43" s="3">
        <v>890174</v>
      </c>
      <c r="B43" s="4"/>
      <c r="C43" s="78">
        <v>1305.5079343220339</v>
      </c>
      <c r="D43" s="4">
        <v>1523.32</v>
      </c>
    </row>
    <row r="44" spans="1:4" x14ac:dyDescent="0.25">
      <c r="A44" s="3">
        <v>993309</v>
      </c>
      <c r="B44" s="4"/>
      <c r="C44" s="78">
        <v>802.55007322175732</v>
      </c>
      <c r="D44" s="4">
        <v>1041.9100000000001</v>
      </c>
    </row>
    <row r="45" spans="1:4" x14ac:dyDescent="0.25">
      <c r="A45" s="3">
        <v>2881</v>
      </c>
      <c r="B45" s="4"/>
      <c r="C45" s="78">
        <v>1410.4639160437032</v>
      </c>
      <c r="D45" s="4">
        <v>1677.01</v>
      </c>
    </row>
    <row r="46" spans="1:4" x14ac:dyDescent="0.25">
      <c r="A46" s="3">
        <v>2955</v>
      </c>
      <c r="B46" s="4"/>
      <c r="C46" s="78">
        <v>47.656747368421023</v>
      </c>
      <c r="D46" s="4">
        <v>296.19</v>
      </c>
    </row>
    <row r="47" spans="1:4" x14ac:dyDescent="0.25">
      <c r="A47" s="3">
        <v>507361</v>
      </c>
      <c r="B47" s="4"/>
      <c r="C47" s="78">
        <v>82.233313253012085</v>
      </c>
      <c r="D47" s="4">
        <v>204.07</v>
      </c>
    </row>
    <row r="48" spans="1:4" x14ac:dyDescent="0.25">
      <c r="A48" s="5">
        <v>900251</v>
      </c>
      <c r="B48" s="6"/>
      <c r="C48" s="79">
        <v>294.89373165618451</v>
      </c>
      <c r="D48" s="6">
        <v>471.26</v>
      </c>
    </row>
    <row r="49" spans="1:4" x14ac:dyDescent="0.25">
      <c r="A49" s="5">
        <v>841521</v>
      </c>
      <c r="B49" s="6"/>
      <c r="C49" s="79">
        <v>230.11702702702701</v>
      </c>
      <c r="D49" s="6">
        <v>279.87</v>
      </c>
    </row>
    <row r="50" spans="1:4" x14ac:dyDescent="0.25">
      <c r="A50" s="3">
        <v>114688</v>
      </c>
      <c r="B50" s="4"/>
      <c r="C50" s="78">
        <v>1001.302138554217</v>
      </c>
      <c r="D50" s="4">
        <v>1160.72</v>
      </c>
    </row>
    <row r="51" spans="1:4" x14ac:dyDescent="0.25">
      <c r="A51" s="3">
        <v>844614</v>
      </c>
      <c r="B51" s="4"/>
      <c r="C51" s="78">
        <v>665.84182105263153</v>
      </c>
      <c r="D51" s="4">
        <v>907.69</v>
      </c>
    </row>
    <row r="52" spans="1:4" x14ac:dyDescent="0.25">
      <c r="A52" s="3">
        <v>101</v>
      </c>
      <c r="B52" s="4"/>
      <c r="C52" s="78">
        <v>78.76727272727274</v>
      </c>
      <c r="D52" s="4">
        <v>199.22</v>
      </c>
    </row>
    <row r="53" spans="1:4" x14ac:dyDescent="0.25">
      <c r="A53" s="3">
        <v>115838</v>
      </c>
      <c r="B53" s="4"/>
      <c r="C53" s="78">
        <v>2203.551913827655</v>
      </c>
      <c r="D53" s="4">
        <v>2491.02</v>
      </c>
    </row>
    <row r="54" spans="1:4" x14ac:dyDescent="0.25">
      <c r="A54" s="5">
        <v>531640</v>
      </c>
      <c r="B54" s="6"/>
      <c r="C54" s="79">
        <v>4407.6380000000008</v>
      </c>
      <c r="D54" s="6">
        <v>5009.01</v>
      </c>
    </row>
    <row r="55" spans="1:4" x14ac:dyDescent="0.25">
      <c r="A55" s="3">
        <v>143514</v>
      </c>
      <c r="B55" s="4"/>
      <c r="C55" s="78">
        <v>1203.1074107142858</v>
      </c>
      <c r="D55" s="4">
        <v>1557.77</v>
      </c>
    </row>
    <row r="56" spans="1:4" x14ac:dyDescent="0.25">
      <c r="A56" s="3">
        <v>576431</v>
      </c>
      <c r="B56" s="4"/>
      <c r="C56" s="78">
        <v>183.98620646766167</v>
      </c>
      <c r="D56" s="4">
        <v>314.69</v>
      </c>
    </row>
    <row r="57" spans="1:4" x14ac:dyDescent="0.25">
      <c r="A57" s="5">
        <v>835370</v>
      </c>
      <c r="B57" s="6"/>
      <c r="C57" s="79">
        <v>1438.0919803063457</v>
      </c>
      <c r="D57" s="6">
        <v>1651.45</v>
      </c>
    </row>
    <row r="58" spans="1:4" x14ac:dyDescent="0.25">
      <c r="A58" s="3">
        <v>560464</v>
      </c>
      <c r="B58" s="4"/>
      <c r="C58" s="78">
        <v>209.90813163481951</v>
      </c>
      <c r="D58" s="4">
        <v>348.52</v>
      </c>
    </row>
    <row r="59" spans="1:4" x14ac:dyDescent="0.25">
      <c r="A59" s="3">
        <v>509924</v>
      </c>
      <c r="B59" s="4"/>
      <c r="C59" s="78">
        <v>2858.632754318618</v>
      </c>
      <c r="D59" s="4">
        <v>3221.39</v>
      </c>
    </row>
    <row r="60" spans="1:4" x14ac:dyDescent="0.25">
      <c r="A60" s="3">
        <v>890494</v>
      </c>
      <c r="B60" s="4"/>
      <c r="C60" s="78">
        <v>1084.0876855895197</v>
      </c>
      <c r="D60" s="4">
        <v>1324.21</v>
      </c>
    </row>
    <row r="61" spans="1:4" x14ac:dyDescent="0.25">
      <c r="A61" s="3">
        <v>552201</v>
      </c>
      <c r="B61" s="4"/>
      <c r="C61" s="78">
        <v>1014.363224852071</v>
      </c>
      <c r="D61" s="4">
        <v>1197.1500000000001</v>
      </c>
    </row>
    <row r="62" spans="1:4" x14ac:dyDescent="0.25">
      <c r="A62" s="3">
        <v>920267</v>
      </c>
      <c r="B62" s="4"/>
      <c r="C62" s="78">
        <v>495.86155172413794</v>
      </c>
      <c r="D62" s="4">
        <v>604.41</v>
      </c>
    </row>
    <row r="63" spans="1:4" x14ac:dyDescent="0.25">
      <c r="A63" s="3">
        <v>890424</v>
      </c>
      <c r="B63" s="4"/>
      <c r="C63" s="78">
        <v>1040.9543789473682</v>
      </c>
      <c r="D63" s="4">
        <v>1202.92</v>
      </c>
    </row>
    <row r="64" spans="1:4" x14ac:dyDescent="0.25">
      <c r="A64" s="3">
        <v>850684</v>
      </c>
      <c r="B64" s="4"/>
      <c r="C64" s="78">
        <v>6.1515396103896052</v>
      </c>
      <c r="D64" s="4">
        <v>104.14</v>
      </c>
    </row>
    <row r="65" spans="1:4" x14ac:dyDescent="0.25">
      <c r="A65" s="3">
        <v>130765</v>
      </c>
      <c r="B65" s="4"/>
      <c r="C65" s="78">
        <v>1028.3473823529412</v>
      </c>
      <c r="D65" s="4">
        <v>1174.6400000000001</v>
      </c>
    </row>
    <row r="66" spans="1:4" x14ac:dyDescent="0.25">
      <c r="A66" s="3">
        <v>578554</v>
      </c>
      <c r="B66" s="4"/>
      <c r="C66" s="78">
        <v>34.113515358361781</v>
      </c>
      <c r="D66" s="4">
        <v>124.25</v>
      </c>
    </row>
    <row r="67" spans="1:4" x14ac:dyDescent="0.25">
      <c r="A67" s="3">
        <v>87077</v>
      </c>
      <c r="B67" s="4"/>
      <c r="C67" s="78">
        <v>401.01357293868921</v>
      </c>
      <c r="D67" s="4">
        <v>568.04</v>
      </c>
    </row>
    <row r="68" spans="1:4" x14ac:dyDescent="0.25">
      <c r="A68" s="3">
        <v>212352</v>
      </c>
      <c r="B68" s="4"/>
      <c r="C68" s="78">
        <v>250.38905882352941</v>
      </c>
      <c r="D68" s="4">
        <v>349.51</v>
      </c>
    </row>
    <row r="69" spans="1:4" x14ac:dyDescent="0.25">
      <c r="A69" s="3">
        <v>88815</v>
      </c>
      <c r="B69" s="4"/>
      <c r="C69" s="78">
        <v>905.70028513238287</v>
      </c>
      <c r="D69" s="4">
        <v>1023.12</v>
      </c>
    </row>
    <row r="70" spans="1:4" x14ac:dyDescent="0.25">
      <c r="A70" s="3">
        <v>932919</v>
      </c>
      <c r="B70" s="4"/>
      <c r="C70" s="78">
        <v>428.07387096774187</v>
      </c>
      <c r="D70" s="4">
        <v>586.23</v>
      </c>
    </row>
    <row r="71" spans="1:4" x14ac:dyDescent="0.25">
      <c r="A71" s="3">
        <v>515298</v>
      </c>
      <c r="B71" s="4"/>
      <c r="C71" s="78">
        <v>547.81470711297072</v>
      </c>
      <c r="D71" s="4">
        <v>729.77</v>
      </c>
    </row>
    <row r="72" spans="1:4" x14ac:dyDescent="0.25">
      <c r="A72" s="3">
        <v>852603</v>
      </c>
      <c r="B72" s="4"/>
      <c r="C72" s="78">
        <v>3725.0798757763978</v>
      </c>
      <c r="D72" s="4">
        <v>4309.5</v>
      </c>
    </row>
    <row r="73" spans="1:4" x14ac:dyDescent="0.25">
      <c r="A73" s="3">
        <v>86281</v>
      </c>
      <c r="B73" s="4"/>
      <c r="C73" s="78">
        <v>98.62465517241381</v>
      </c>
      <c r="D73" s="4">
        <v>215.84</v>
      </c>
    </row>
    <row r="74" spans="1:4" x14ac:dyDescent="0.25">
      <c r="A74" s="3">
        <v>871873</v>
      </c>
      <c r="B74" s="4"/>
      <c r="C74" s="78">
        <v>1229.8010638297872</v>
      </c>
      <c r="D74" s="4">
        <v>1442.06</v>
      </c>
    </row>
    <row r="75" spans="1:4" x14ac:dyDescent="0.25">
      <c r="A75" s="3">
        <v>102221</v>
      </c>
      <c r="B75" s="4"/>
      <c r="C75" s="78">
        <v>1778.74</v>
      </c>
      <c r="D75" s="4">
        <v>2182.88</v>
      </c>
    </row>
    <row r="76" spans="1:4" x14ac:dyDescent="0.25">
      <c r="A76" s="3">
        <v>570647</v>
      </c>
      <c r="B76" s="4"/>
      <c r="C76" s="78">
        <v>26.091006564551407</v>
      </c>
      <c r="D76" s="4">
        <v>117.75</v>
      </c>
    </row>
    <row r="77" spans="1:4" x14ac:dyDescent="0.25">
      <c r="A77" s="3">
        <v>151127</v>
      </c>
      <c r="B77" s="4"/>
      <c r="C77" s="78">
        <v>54.610133398161246</v>
      </c>
      <c r="D77" s="4">
        <v>131.63999999999999</v>
      </c>
    </row>
    <row r="78" spans="1:4" x14ac:dyDescent="0.25">
      <c r="A78" s="3">
        <v>544273</v>
      </c>
      <c r="B78" s="4"/>
      <c r="C78" s="78">
        <v>5389.74</v>
      </c>
      <c r="D78" s="4">
        <v>6034.03</v>
      </c>
    </row>
    <row r="79" spans="1:4" x14ac:dyDescent="0.25">
      <c r="A79" s="3">
        <v>857648</v>
      </c>
      <c r="B79" s="4"/>
      <c r="C79" s="78">
        <v>379.7496292372881</v>
      </c>
      <c r="D79" s="4">
        <v>479.1</v>
      </c>
    </row>
    <row r="80" spans="1:4" x14ac:dyDescent="0.25">
      <c r="A80" s="3">
        <v>995471</v>
      </c>
      <c r="B80" s="4"/>
      <c r="C80" s="78">
        <v>4698.2581450000007</v>
      </c>
      <c r="D80" s="4">
        <v>5314.27</v>
      </c>
    </row>
    <row r="81" spans="1:4" x14ac:dyDescent="0.25">
      <c r="A81" s="3">
        <v>23606</v>
      </c>
      <c r="B81" s="4"/>
      <c r="C81" s="78">
        <v>2157.316295180723</v>
      </c>
      <c r="D81" s="4">
        <v>2508.6799999999998</v>
      </c>
    </row>
    <row r="82" spans="1:4" x14ac:dyDescent="0.25">
      <c r="A82" s="3">
        <v>515614</v>
      </c>
      <c r="B82" s="4"/>
      <c r="C82" s="78">
        <v>133.7632142857143</v>
      </c>
      <c r="D82" s="4">
        <v>212.06</v>
      </c>
    </row>
    <row r="83" spans="1:4" x14ac:dyDescent="0.25">
      <c r="A83" s="3">
        <v>517151</v>
      </c>
      <c r="B83" s="4"/>
      <c r="C83" s="78">
        <v>875.25153846153842</v>
      </c>
      <c r="D83" s="4">
        <v>1077.45</v>
      </c>
    </row>
    <row r="84" spans="1:4" x14ac:dyDescent="0.25">
      <c r="A84" s="3">
        <v>832341</v>
      </c>
      <c r="B84" s="4"/>
      <c r="C84" s="78">
        <v>1851.6412847222223</v>
      </c>
      <c r="D84" s="4">
        <v>2103.91</v>
      </c>
    </row>
    <row r="85" spans="1:4" x14ac:dyDescent="0.25">
      <c r="A85" s="4">
        <v>552628</v>
      </c>
      <c r="B85" s="4"/>
      <c r="C85" s="78">
        <v>6860.1712931034481</v>
      </c>
      <c r="D85" s="4">
        <v>7688.68</v>
      </c>
    </row>
    <row r="86" spans="1:4" x14ac:dyDescent="0.25">
      <c r="A86" s="3">
        <v>539808</v>
      </c>
      <c r="B86" s="4"/>
      <c r="C86" s="78">
        <v>237.03357142857143</v>
      </c>
      <c r="D86" s="4">
        <v>280.93</v>
      </c>
    </row>
    <row r="87" spans="1:4" x14ac:dyDescent="0.25">
      <c r="A87" s="3">
        <v>544310</v>
      </c>
      <c r="B87" s="4"/>
      <c r="C87" s="78">
        <v>342.1774623655914</v>
      </c>
      <c r="D87" s="4">
        <v>486.84</v>
      </c>
    </row>
    <row r="88" spans="1:4" x14ac:dyDescent="0.25">
      <c r="A88" s="5">
        <v>921591</v>
      </c>
      <c r="B88" s="6"/>
      <c r="C88" s="79">
        <v>84.64233552631579</v>
      </c>
      <c r="D88" s="6">
        <v>71.739999999999995</v>
      </c>
    </row>
    <row r="90" spans="1:4" x14ac:dyDescent="0.25">
      <c r="C90" s="80">
        <f>SUM(C2:C89)</f>
        <v>98979.251473344426</v>
      </c>
      <c r="D90" s="51">
        <f>SUM(D2:D89)</f>
        <v>120877.65999999999</v>
      </c>
    </row>
    <row r="92" spans="1:4" x14ac:dyDescent="0.25">
      <c r="B92" s="8" t="s">
        <v>0</v>
      </c>
      <c r="C92" s="80">
        <v>79.2</v>
      </c>
    </row>
    <row r="94" spans="1:4" x14ac:dyDescent="0.25">
      <c r="C94" s="80">
        <f>+C90+C92</f>
        <v>99058.451473344423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6"/>
  <sheetViews>
    <sheetView workbookViewId="0">
      <selection activeCell="B2" sqref="B2:B10"/>
    </sheetView>
  </sheetViews>
  <sheetFormatPr defaultColWidth="8.85546875" defaultRowHeight="15" x14ac:dyDescent="0.25"/>
  <cols>
    <col min="1" max="1" width="9" style="8" customWidth="1"/>
    <col min="2" max="2" width="34.42578125" style="8" customWidth="1"/>
    <col min="3" max="3" width="15.42578125" style="184" customWidth="1"/>
    <col min="4" max="4" width="13.7109375" style="167" customWidth="1"/>
    <col min="5" max="5" width="8.85546875" style="8"/>
    <col min="6" max="6" width="9.42578125" style="8" bestFit="1" customWidth="1"/>
    <col min="7" max="232" width="8.85546875" style="8"/>
    <col min="233" max="233" width="6.42578125" style="8" customWidth="1"/>
    <col min="234" max="234" width="9" style="8" customWidth="1"/>
    <col min="235" max="235" width="34.42578125" style="8" customWidth="1"/>
    <col min="236" max="236" width="10.42578125" style="8" customWidth="1"/>
    <col min="237" max="237" width="11.28515625" style="8" customWidth="1"/>
    <col min="238" max="238" width="9.5703125" style="8" customWidth="1"/>
    <col min="239" max="239" width="10.140625" style="8" customWidth="1"/>
    <col min="240" max="240" width="15.28515625" style="8" customWidth="1"/>
    <col min="241" max="241" width="12.42578125" style="8" customWidth="1"/>
    <col min="242" max="242" width="9.28515625" style="8" bestFit="1" customWidth="1"/>
    <col min="243" max="243" width="4" style="8" customWidth="1"/>
    <col min="244" max="244" width="8.85546875" style="8" customWidth="1"/>
    <col min="245" max="245" width="9.7109375" style="8" customWidth="1"/>
    <col min="246" max="246" width="9.85546875" style="8" customWidth="1"/>
    <col min="247" max="247" width="15.42578125" style="8" customWidth="1"/>
    <col min="248" max="248" width="16.7109375" style="8" customWidth="1"/>
    <col min="249" max="249" width="6.7109375" style="8" bestFit="1" customWidth="1"/>
    <col min="250" max="250" width="13.7109375" style="8" customWidth="1"/>
    <col min="251" max="251" width="14.140625" style="8" customWidth="1"/>
    <col min="252" max="252" width="45.140625" style="8" customWidth="1"/>
    <col min="253" max="253" width="33.140625" style="8" bestFit="1" customWidth="1"/>
    <col min="254" max="254" width="8.85546875" style="8"/>
    <col min="255" max="255" width="17.42578125" style="8" customWidth="1"/>
    <col min="256" max="256" width="8.85546875" style="8" customWidth="1"/>
    <col min="257" max="257" width="43.85546875" style="8" customWidth="1"/>
    <col min="258" max="259" width="14.42578125" style="8" customWidth="1"/>
    <col min="260" max="260" width="10.85546875" style="8" customWidth="1"/>
    <col min="261" max="488" width="8.85546875" style="8"/>
    <col min="489" max="489" width="6.42578125" style="8" customWidth="1"/>
    <col min="490" max="490" width="9" style="8" customWidth="1"/>
    <col min="491" max="491" width="34.42578125" style="8" customWidth="1"/>
    <col min="492" max="492" width="10.42578125" style="8" customWidth="1"/>
    <col min="493" max="493" width="11.28515625" style="8" customWidth="1"/>
    <col min="494" max="494" width="9.5703125" style="8" customWidth="1"/>
    <col min="495" max="495" width="10.140625" style="8" customWidth="1"/>
    <col min="496" max="496" width="15.28515625" style="8" customWidth="1"/>
    <col min="497" max="497" width="12.42578125" style="8" customWidth="1"/>
    <col min="498" max="498" width="9.28515625" style="8" bestFit="1" customWidth="1"/>
    <col min="499" max="499" width="4" style="8" customWidth="1"/>
    <col min="500" max="500" width="8.85546875" style="8" customWidth="1"/>
    <col min="501" max="501" width="9.7109375" style="8" customWidth="1"/>
    <col min="502" max="502" width="9.85546875" style="8" customWidth="1"/>
    <col min="503" max="503" width="15.42578125" style="8" customWidth="1"/>
    <col min="504" max="504" width="16.7109375" style="8" customWidth="1"/>
    <col min="505" max="505" width="6.7109375" style="8" bestFit="1" customWidth="1"/>
    <col min="506" max="506" width="13.7109375" style="8" customWidth="1"/>
    <col min="507" max="507" width="14.140625" style="8" customWidth="1"/>
    <col min="508" max="508" width="45.140625" style="8" customWidth="1"/>
    <col min="509" max="509" width="33.140625" style="8" bestFit="1" customWidth="1"/>
    <col min="510" max="510" width="8.85546875" style="8"/>
    <col min="511" max="511" width="17.42578125" style="8" customWidth="1"/>
    <col min="512" max="512" width="8.85546875" style="8" customWidth="1"/>
    <col min="513" max="513" width="43.85546875" style="8" customWidth="1"/>
    <col min="514" max="515" width="14.42578125" style="8" customWidth="1"/>
    <col min="516" max="516" width="10.85546875" style="8" customWidth="1"/>
    <col min="517" max="744" width="8.85546875" style="8"/>
    <col min="745" max="745" width="6.42578125" style="8" customWidth="1"/>
    <col min="746" max="746" width="9" style="8" customWidth="1"/>
    <col min="747" max="747" width="34.42578125" style="8" customWidth="1"/>
    <col min="748" max="748" width="10.42578125" style="8" customWidth="1"/>
    <col min="749" max="749" width="11.28515625" style="8" customWidth="1"/>
    <col min="750" max="750" width="9.5703125" style="8" customWidth="1"/>
    <col min="751" max="751" width="10.140625" style="8" customWidth="1"/>
    <col min="752" max="752" width="15.28515625" style="8" customWidth="1"/>
    <col min="753" max="753" width="12.42578125" style="8" customWidth="1"/>
    <col min="754" max="754" width="9.28515625" style="8" bestFit="1" customWidth="1"/>
    <col min="755" max="755" width="4" style="8" customWidth="1"/>
    <col min="756" max="756" width="8.85546875" style="8" customWidth="1"/>
    <col min="757" max="757" width="9.7109375" style="8" customWidth="1"/>
    <col min="758" max="758" width="9.85546875" style="8" customWidth="1"/>
    <col min="759" max="759" width="15.42578125" style="8" customWidth="1"/>
    <col min="760" max="760" width="16.7109375" style="8" customWidth="1"/>
    <col min="761" max="761" width="6.7109375" style="8" bestFit="1" customWidth="1"/>
    <col min="762" max="762" width="13.7109375" style="8" customWidth="1"/>
    <col min="763" max="763" width="14.140625" style="8" customWidth="1"/>
    <col min="764" max="764" width="45.140625" style="8" customWidth="1"/>
    <col min="765" max="765" width="33.140625" style="8" bestFit="1" customWidth="1"/>
    <col min="766" max="766" width="8.85546875" style="8"/>
    <col min="767" max="767" width="17.42578125" style="8" customWidth="1"/>
    <col min="768" max="768" width="8.85546875" style="8" customWidth="1"/>
    <col min="769" max="769" width="43.85546875" style="8" customWidth="1"/>
    <col min="770" max="771" width="14.42578125" style="8" customWidth="1"/>
    <col min="772" max="772" width="10.85546875" style="8" customWidth="1"/>
    <col min="773" max="1000" width="8.85546875" style="8"/>
    <col min="1001" max="1001" width="6.42578125" style="8" customWidth="1"/>
    <col min="1002" max="1002" width="9" style="8" customWidth="1"/>
    <col min="1003" max="1003" width="34.42578125" style="8" customWidth="1"/>
    <col min="1004" max="1004" width="10.42578125" style="8" customWidth="1"/>
    <col min="1005" max="1005" width="11.28515625" style="8" customWidth="1"/>
    <col min="1006" max="1006" width="9.5703125" style="8" customWidth="1"/>
    <col min="1007" max="1007" width="10.140625" style="8" customWidth="1"/>
    <col min="1008" max="1008" width="15.28515625" style="8" customWidth="1"/>
    <col min="1009" max="1009" width="12.42578125" style="8" customWidth="1"/>
    <col min="1010" max="1010" width="9.28515625" style="8" bestFit="1" customWidth="1"/>
    <col min="1011" max="1011" width="4" style="8" customWidth="1"/>
    <col min="1012" max="1012" width="8.85546875" style="8" customWidth="1"/>
    <col min="1013" max="1013" width="9.7109375" style="8" customWidth="1"/>
    <col min="1014" max="1014" width="9.85546875" style="8" customWidth="1"/>
    <col min="1015" max="1015" width="15.42578125" style="8" customWidth="1"/>
    <col min="1016" max="1016" width="16.7109375" style="8" customWidth="1"/>
    <col min="1017" max="1017" width="6.7109375" style="8" bestFit="1" customWidth="1"/>
    <col min="1018" max="1018" width="13.7109375" style="8" customWidth="1"/>
    <col min="1019" max="1019" width="14.140625" style="8" customWidth="1"/>
    <col min="1020" max="1020" width="45.140625" style="8" customWidth="1"/>
    <col min="1021" max="1021" width="33.140625" style="8" bestFit="1" customWidth="1"/>
    <col min="1022" max="1022" width="8.85546875" style="8"/>
    <col min="1023" max="1023" width="17.42578125" style="8" customWidth="1"/>
    <col min="1024" max="1024" width="8.85546875" style="8" customWidth="1"/>
    <col min="1025" max="1025" width="43.85546875" style="8" customWidth="1"/>
    <col min="1026" max="1027" width="14.42578125" style="8" customWidth="1"/>
    <col min="1028" max="1028" width="10.85546875" style="8" customWidth="1"/>
    <col min="1029" max="1256" width="8.85546875" style="8"/>
    <col min="1257" max="1257" width="6.42578125" style="8" customWidth="1"/>
    <col min="1258" max="1258" width="9" style="8" customWidth="1"/>
    <col min="1259" max="1259" width="34.42578125" style="8" customWidth="1"/>
    <col min="1260" max="1260" width="10.42578125" style="8" customWidth="1"/>
    <col min="1261" max="1261" width="11.28515625" style="8" customWidth="1"/>
    <col min="1262" max="1262" width="9.5703125" style="8" customWidth="1"/>
    <col min="1263" max="1263" width="10.140625" style="8" customWidth="1"/>
    <col min="1264" max="1264" width="15.28515625" style="8" customWidth="1"/>
    <col min="1265" max="1265" width="12.42578125" style="8" customWidth="1"/>
    <col min="1266" max="1266" width="9.28515625" style="8" bestFit="1" customWidth="1"/>
    <col min="1267" max="1267" width="4" style="8" customWidth="1"/>
    <col min="1268" max="1268" width="8.85546875" style="8" customWidth="1"/>
    <col min="1269" max="1269" width="9.7109375" style="8" customWidth="1"/>
    <col min="1270" max="1270" width="9.85546875" style="8" customWidth="1"/>
    <col min="1271" max="1271" width="15.42578125" style="8" customWidth="1"/>
    <col min="1272" max="1272" width="16.7109375" style="8" customWidth="1"/>
    <col min="1273" max="1273" width="6.7109375" style="8" bestFit="1" customWidth="1"/>
    <col min="1274" max="1274" width="13.7109375" style="8" customWidth="1"/>
    <col min="1275" max="1275" width="14.140625" style="8" customWidth="1"/>
    <col min="1276" max="1276" width="45.140625" style="8" customWidth="1"/>
    <col min="1277" max="1277" width="33.140625" style="8" bestFit="1" customWidth="1"/>
    <col min="1278" max="1278" width="8.85546875" style="8"/>
    <col min="1279" max="1279" width="17.42578125" style="8" customWidth="1"/>
    <col min="1280" max="1280" width="8.85546875" style="8" customWidth="1"/>
    <col min="1281" max="1281" width="43.85546875" style="8" customWidth="1"/>
    <col min="1282" max="1283" width="14.42578125" style="8" customWidth="1"/>
    <col min="1284" max="1284" width="10.85546875" style="8" customWidth="1"/>
    <col min="1285" max="1512" width="8.85546875" style="8"/>
    <col min="1513" max="1513" width="6.42578125" style="8" customWidth="1"/>
    <col min="1514" max="1514" width="9" style="8" customWidth="1"/>
    <col min="1515" max="1515" width="34.42578125" style="8" customWidth="1"/>
    <col min="1516" max="1516" width="10.42578125" style="8" customWidth="1"/>
    <col min="1517" max="1517" width="11.28515625" style="8" customWidth="1"/>
    <col min="1518" max="1518" width="9.5703125" style="8" customWidth="1"/>
    <col min="1519" max="1519" width="10.140625" style="8" customWidth="1"/>
    <col min="1520" max="1520" width="15.28515625" style="8" customWidth="1"/>
    <col min="1521" max="1521" width="12.42578125" style="8" customWidth="1"/>
    <col min="1522" max="1522" width="9.28515625" style="8" bestFit="1" customWidth="1"/>
    <col min="1523" max="1523" width="4" style="8" customWidth="1"/>
    <col min="1524" max="1524" width="8.85546875" style="8" customWidth="1"/>
    <col min="1525" max="1525" width="9.7109375" style="8" customWidth="1"/>
    <col min="1526" max="1526" width="9.85546875" style="8" customWidth="1"/>
    <col min="1527" max="1527" width="15.42578125" style="8" customWidth="1"/>
    <col min="1528" max="1528" width="16.7109375" style="8" customWidth="1"/>
    <col min="1529" max="1529" width="6.7109375" style="8" bestFit="1" customWidth="1"/>
    <col min="1530" max="1530" width="13.7109375" style="8" customWidth="1"/>
    <col min="1531" max="1531" width="14.140625" style="8" customWidth="1"/>
    <col min="1532" max="1532" width="45.140625" style="8" customWidth="1"/>
    <col min="1533" max="1533" width="33.140625" style="8" bestFit="1" customWidth="1"/>
    <col min="1534" max="1534" width="8.85546875" style="8"/>
    <col min="1535" max="1535" width="17.42578125" style="8" customWidth="1"/>
    <col min="1536" max="1536" width="8.85546875" style="8" customWidth="1"/>
    <col min="1537" max="1537" width="43.85546875" style="8" customWidth="1"/>
    <col min="1538" max="1539" width="14.42578125" style="8" customWidth="1"/>
    <col min="1540" max="1540" width="10.85546875" style="8" customWidth="1"/>
    <col min="1541" max="1768" width="8.85546875" style="8"/>
    <col min="1769" max="1769" width="6.42578125" style="8" customWidth="1"/>
    <col min="1770" max="1770" width="9" style="8" customWidth="1"/>
    <col min="1771" max="1771" width="34.42578125" style="8" customWidth="1"/>
    <col min="1772" max="1772" width="10.42578125" style="8" customWidth="1"/>
    <col min="1773" max="1773" width="11.28515625" style="8" customWidth="1"/>
    <col min="1774" max="1774" width="9.5703125" style="8" customWidth="1"/>
    <col min="1775" max="1775" width="10.140625" style="8" customWidth="1"/>
    <col min="1776" max="1776" width="15.28515625" style="8" customWidth="1"/>
    <col min="1777" max="1777" width="12.42578125" style="8" customWidth="1"/>
    <col min="1778" max="1778" width="9.28515625" style="8" bestFit="1" customWidth="1"/>
    <col min="1779" max="1779" width="4" style="8" customWidth="1"/>
    <col min="1780" max="1780" width="8.85546875" style="8" customWidth="1"/>
    <col min="1781" max="1781" width="9.7109375" style="8" customWidth="1"/>
    <col min="1782" max="1782" width="9.85546875" style="8" customWidth="1"/>
    <col min="1783" max="1783" width="15.42578125" style="8" customWidth="1"/>
    <col min="1784" max="1784" width="16.7109375" style="8" customWidth="1"/>
    <col min="1785" max="1785" width="6.7109375" style="8" bestFit="1" customWidth="1"/>
    <col min="1786" max="1786" width="13.7109375" style="8" customWidth="1"/>
    <col min="1787" max="1787" width="14.140625" style="8" customWidth="1"/>
    <col min="1788" max="1788" width="45.140625" style="8" customWidth="1"/>
    <col min="1789" max="1789" width="33.140625" style="8" bestFit="1" customWidth="1"/>
    <col min="1790" max="1790" width="8.85546875" style="8"/>
    <col min="1791" max="1791" width="17.42578125" style="8" customWidth="1"/>
    <col min="1792" max="1792" width="8.85546875" style="8" customWidth="1"/>
    <col min="1793" max="1793" width="43.85546875" style="8" customWidth="1"/>
    <col min="1794" max="1795" width="14.42578125" style="8" customWidth="1"/>
    <col min="1796" max="1796" width="10.85546875" style="8" customWidth="1"/>
    <col min="1797" max="2024" width="8.85546875" style="8"/>
    <col min="2025" max="2025" width="6.42578125" style="8" customWidth="1"/>
    <col min="2026" max="2026" width="9" style="8" customWidth="1"/>
    <col min="2027" max="2027" width="34.42578125" style="8" customWidth="1"/>
    <col min="2028" max="2028" width="10.42578125" style="8" customWidth="1"/>
    <col min="2029" max="2029" width="11.28515625" style="8" customWidth="1"/>
    <col min="2030" max="2030" width="9.5703125" style="8" customWidth="1"/>
    <col min="2031" max="2031" width="10.140625" style="8" customWidth="1"/>
    <col min="2032" max="2032" width="15.28515625" style="8" customWidth="1"/>
    <col min="2033" max="2033" width="12.42578125" style="8" customWidth="1"/>
    <col min="2034" max="2034" width="9.28515625" style="8" bestFit="1" customWidth="1"/>
    <col min="2035" max="2035" width="4" style="8" customWidth="1"/>
    <col min="2036" max="2036" width="8.85546875" style="8" customWidth="1"/>
    <col min="2037" max="2037" width="9.7109375" style="8" customWidth="1"/>
    <col min="2038" max="2038" width="9.85546875" style="8" customWidth="1"/>
    <col min="2039" max="2039" width="15.42578125" style="8" customWidth="1"/>
    <col min="2040" max="2040" width="16.7109375" style="8" customWidth="1"/>
    <col min="2041" max="2041" width="6.7109375" style="8" bestFit="1" customWidth="1"/>
    <col min="2042" max="2042" width="13.7109375" style="8" customWidth="1"/>
    <col min="2043" max="2043" width="14.140625" style="8" customWidth="1"/>
    <col min="2044" max="2044" width="45.140625" style="8" customWidth="1"/>
    <col min="2045" max="2045" width="33.140625" style="8" bestFit="1" customWidth="1"/>
    <col min="2046" max="2046" width="8.85546875" style="8"/>
    <col min="2047" max="2047" width="17.42578125" style="8" customWidth="1"/>
    <col min="2048" max="2048" width="8.85546875" style="8" customWidth="1"/>
    <col min="2049" max="2049" width="43.85546875" style="8" customWidth="1"/>
    <col min="2050" max="2051" width="14.42578125" style="8" customWidth="1"/>
    <col min="2052" max="2052" width="10.85546875" style="8" customWidth="1"/>
    <col min="2053" max="2280" width="8.85546875" style="8"/>
    <col min="2281" max="2281" width="6.42578125" style="8" customWidth="1"/>
    <col min="2282" max="2282" width="9" style="8" customWidth="1"/>
    <col min="2283" max="2283" width="34.42578125" style="8" customWidth="1"/>
    <col min="2284" max="2284" width="10.42578125" style="8" customWidth="1"/>
    <col min="2285" max="2285" width="11.28515625" style="8" customWidth="1"/>
    <col min="2286" max="2286" width="9.5703125" style="8" customWidth="1"/>
    <col min="2287" max="2287" width="10.140625" style="8" customWidth="1"/>
    <col min="2288" max="2288" width="15.28515625" style="8" customWidth="1"/>
    <col min="2289" max="2289" width="12.42578125" style="8" customWidth="1"/>
    <col min="2290" max="2290" width="9.28515625" style="8" bestFit="1" customWidth="1"/>
    <col min="2291" max="2291" width="4" style="8" customWidth="1"/>
    <col min="2292" max="2292" width="8.85546875" style="8" customWidth="1"/>
    <col min="2293" max="2293" width="9.7109375" style="8" customWidth="1"/>
    <col min="2294" max="2294" width="9.85546875" style="8" customWidth="1"/>
    <col min="2295" max="2295" width="15.42578125" style="8" customWidth="1"/>
    <col min="2296" max="2296" width="16.7109375" style="8" customWidth="1"/>
    <col min="2297" max="2297" width="6.7109375" style="8" bestFit="1" customWidth="1"/>
    <col min="2298" max="2298" width="13.7109375" style="8" customWidth="1"/>
    <col min="2299" max="2299" width="14.140625" style="8" customWidth="1"/>
    <col min="2300" max="2300" width="45.140625" style="8" customWidth="1"/>
    <col min="2301" max="2301" width="33.140625" style="8" bestFit="1" customWidth="1"/>
    <col min="2302" max="2302" width="8.85546875" style="8"/>
    <col min="2303" max="2303" width="17.42578125" style="8" customWidth="1"/>
    <col min="2304" max="2304" width="8.85546875" style="8" customWidth="1"/>
    <col min="2305" max="2305" width="43.85546875" style="8" customWidth="1"/>
    <col min="2306" max="2307" width="14.42578125" style="8" customWidth="1"/>
    <col min="2308" max="2308" width="10.85546875" style="8" customWidth="1"/>
    <col min="2309" max="2536" width="8.85546875" style="8"/>
    <col min="2537" max="2537" width="6.42578125" style="8" customWidth="1"/>
    <col min="2538" max="2538" width="9" style="8" customWidth="1"/>
    <col min="2539" max="2539" width="34.42578125" style="8" customWidth="1"/>
    <col min="2540" max="2540" width="10.42578125" style="8" customWidth="1"/>
    <col min="2541" max="2541" width="11.28515625" style="8" customWidth="1"/>
    <col min="2542" max="2542" width="9.5703125" style="8" customWidth="1"/>
    <col min="2543" max="2543" width="10.140625" style="8" customWidth="1"/>
    <col min="2544" max="2544" width="15.28515625" style="8" customWidth="1"/>
    <col min="2545" max="2545" width="12.42578125" style="8" customWidth="1"/>
    <col min="2546" max="2546" width="9.28515625" style="8" bestFit="1" customWidth="1"/>
    <col min="2547" max="2547" width="4" style="8" customWidth="1"/>
    <col min="2548" max="2548" width="8.85546875" style="8" customWidth="1"/>
    <col min="2549" max="2549" width="9.7109375" style="8" customWidth="1"/>
    <col min="2550" max="2550" width="9.85546875" style="8" customWidth="1"/>
    <col min="2551" max="2551" width="15.42578125" style="8" customWidth="1"/>
    <col min="2552" max="2552" width="16.7109375" style="8" customWidth="1"/>
    <col min="2553" max="2553" width="6.7109375" style="8" bestFit="1" customWidth="1"/>
    <col min="2554" max="2554" width="13.7109375" style="8" customWidth="1"/>
    <col min="2555" max="2555" width="14.140625" style="8" customWidth="1"/>
    <col min="2556" max="2556" width="45.140625" style="8" customWidth="1"/>
    <col min="2557" max="2557" width="33.140625" style="8" bestFit="1" customWidth="1"/>
    <col min="2558" max="2558" width="8.85546875" style="8"/>
    <col min="2559" max="2559" width="17.42578125" style="8" customWidth="1"/>
    <col min="2560" max="2560" width="8.85546875" style="8" customWidth="1"/>
    <col min="2561" max="2561" width="43.85546875" style="8" customWidth="1"/>
    <col min="2562" max="2563" width="14.42578125" style="8" customWidth="1"/>
    <col min="2564" max="2564" width="10.85546875" style="8" customWidth="1"/>
    <col min="2565" max="2792" width="8.85546875" style="8"/>
    <col min="2793" max="2793" width="6.42578125" style="8" customWidth="1"/>
    <col min="2794" max="2794" width="9" style="8" customWidth="1"/>
    <col min="2795" max="2795" width="34.42578125" style="8" customWidth="1"/>
    <col min="2796" max="2796" width="10.42578125" style="8" customWidth="1"/>
    <col min="2797" max="2797" width="11.28515625" style="8" customWidth="1"/>
    <col min="2798" max="2798" width="9.5703125" style="8" customWidth="1"/>
    <col min="2799" max="2799" width="10.140625" style="8" customWidth="1"/>
    <col min="2800" max="2800" width="15.28515625" style="8" customWidth="1"/>
    <col min="2801" max="2801" width="12.42578125" style="8" customWidth="1"/>
    <col min="2802" max="2802" width="9.28515625" style="8" bestFit="1" customWidth="1"/>
    <col min="2803" max="2803" width="4" style="8" customWidth="1"/>
    <col min="2804" max="2804" width="8.85546875" style="8" customWidth="1"/>
    <col min="2805" max="2805" width="9.7109375" style="8" customWidth="1"/>
    <col min="2806" max="2806" width="9.85546875" style="8" customWidth="1"/>
    <col min="2807" max="2807" width="15.42578125" style="8" customWidth="1"/>
    <col min="2808" max="2808" width="16.7109375" style="8" customWidth="1"/>
    <col min="2809" max="2809" width="6.7109375" style="8" bestFit="1" customWidth="1"/>
    <col min="2810" max="2810" width="13.7109375" style="8" customWidth="1"/>
    <col min="2811" max="2811" width="14.140625" style="8" customWidth="1"/>
    <col min="2812" max="2812" width="45.140625" style="8" customWidth="1"/>
    <col min="2813" max="2813" width="33.140625" style="8" bestFit="1" customWidth="1"/>
    <col min="2814" max="2814" width="8.85546875" style="8"/>
    <col min="2815" max="2815" width="17.42578125" style="8" customWidth="1"/>
    <col min="2816" max="2816" width="8.85546875" style="8" customWidth="1"/>
    <col min="2817" max="2817" width="43.85546875" style="8" customWidth="1"/>
    <col min="2818" max="2819" width="14.42578125" style="8" customWidth="1"/>
    <col min="2820" max="2820" width="10.85546875" style="8" customWidth="1"/>
    <col min="2821" max="3048" width="8.85546875" style="8"/>
    <col min="3049" max="3049" width="6.42578125" style="8" customWidth="1"/>
    <col min="3050" max="3050" width="9" style="8" customWidth="1"/>
    <col min="3051" max="3051" width="34.42578125" style="8" customWidth="1"/>
    <col min="3052" max="3052" width="10.42578125" style="8" customWidth="1"/>
    <col min="3053" max="3053" width="11.28515625" style="8" customWidth="1"/>
    <col min="3054" max="3054" width="9.5703125" style="8" customWidth="1"/>
    <col min="3055" max="3055" width="10.140625" style="8" customWidth="1"/>
    <col min="3056" max="3056" width="15.28515625" style="8" customWidth="1"/>
    <col min="3057" max="3057" width="12.42578125" style="8" customWidth="1"/>
    <col min="3058" max="3058" width="9.28515625" style="8" bestFit="1" customWidth="1"/>
    <col min="3059" max="3059" width="4" style="8" customWidth="1"/>
    <col min="3060" max="3060" width="8.85546875" style="8" customWidth="1"/>
    <col min="3061" max="3061" width="9.7109375" style="8" customWidth="1"/>
    <col min="3062" max="3062" width="9.85546875" style="8" customWidth="1"/>
    <col min="3063" max="3063" width="15.42578125" style="8" customWidth="1"/>
    <col min="3064" max="3064" width="16.7109375" style="8" customWidth="1"/>
    <col min="3065" max="3065" width="6.7109375" style="8" bestFit="1" customWidth="1"/>
    <col min="3066" max="3066" width="13.7109375" style="8" customWidth="1"/>
    <col min="3067" max="3067" width="14.140625" style="8" customWidth="1"/>
    <col min="3068" max="3068" width="45.140625" style="8" customWidth="1"/>
    <col min="3069" max="3069" width="33.140625" style="8" bestFit="1" customWidth="1"/>
    <col min="3070" max="3070" width="8.85546875" style="8"/>
    <col min="3071" max="3071" width="17.42578125" style="8" customWidth="1"/>
    <col min="3072" max="3072" width="8.85546875" style="8" customWidth="1"/>
    <col min="3073" max="3073" width="43.85546875" style="8" customWidth="1"/>
    <col min="3074" max="3075" width="14.42578125" style="8" customWidth="1"/>
    <col min="3076" max="3076" width="10.85546875" style="8" customWidth="1"/>
    <col min="3077" max="3304" width="8.85546875" style="8"/>
    <col min="3305" max="3305" width="6.42578125" style="8" customWidth="1"/>
    <col min="3306" max="3306" width="9" style="8" customWidth="1"/>
    <col min="3307" max="3307" width="34.42578125" style="8" customWidth="1"/>
    <col min="3308" max="3308" width="10.42578125" style="8" customWidth="1"/>
    <col min="3309" max="3309" width="11.28515625" style="8" customWidth="1"/>
    <col min="3310" max="3310" width="9.5703125" style="8" customWidth="1"/>
    <col min="3311" max="3311" width="10.140625" style="8" customWidth="1"/>
    <col min="3312" max="3312" width="15.28515625" style="8" customWidth="1"/>
    <col min="3313" max="3313" width="12.42578125" style="8" customWidth="1"/>
    <col min="3314" max="3314" width="9.28515625" style="8" bestFit="1" customWidth="1"/>
    <col min="3315" max="3315" width="4" style="8" customWidth="1"/>
    <col min="3316" max="3316" width="8.85546875" style="8" customWidth="1"/>
    <col min="3317" max="3317" width="9.7109375" style="8" customWidth="1"/>
    <col min="3318" max="3318" width="9.85546875" style="8" customWidth="1"/>
    <col min="3319" max="3319" width="15.42578125" style="8" customWidth="1"/>
    <col min="3320" max="3320" width="16.7109375" style="8" customWidth="1"/>
    <col min="3321" max="3321" width="6.7109375" style="8" bestFit="1" customWidth="1"/>
    <col min="3322" max="3322" width="13.7109375" style="8" customWidth="1"/>
    <col min="3323" max="3323" width="14.140625" style="8" customWidth="1"/>
    <col min="3324" max="3324" width="45.140625" style="8" customWidth="1"/>
    <col min="3325" max="3325" width="33.140625" style="8" bestFit="1" customWidth="1"/>
    <col min="3326" max="3326" width="8.85546875" style="8"/>
    <col min="3327" max="3327" width="17.42578125" style="8" customWidth="1"/>
    <col min="3328" max="3328" width="8.85546875" style="8" customWidth="1"/>
    <col min="3329" max="3329" width="43.85546875" style="8" customWidth="1"/>
    <col min="3330" max="3331" width="14.42578125" style="8" customWidth="1"/>
    <col min="3332" max="3332" width="10.85546875" style="8" customWidth="1"/>
    <col min="3333" max="3560" width="8.85546875" style="8"/>
    <col min="3561" max="3561" width="6.42578125" style="8" customWidth="1"/>
    <col min="3562" max="3562" width="9" style="8" customWidth="1"/>
    <col min="3563" max="3563" width="34.42578125" style="8" customWidth="1"/>
    <col min="3564" max="3564" width="10.42578125" style="8" customWidth="1"/>
    <col min="3565" max="3565" width="11.28515625" style="8" customWidth="1"/>
    <col min="3566" max="3566" width="9.5703125" style="8" customWidth="1"/>
    <col min="3567" max="3567" width="10.140625" style="8" customWidth="1"/>
    <col min="3568" max="3568" width="15.28515625" style="8" customWidth="1"/>
    <col min="3569" max="3569" width="12.42578125" style="8" customWidth="1"/>
    <col min="3570" max="3570" width="9.28515625" style="8" bestFit="1" customWidth="1"/>
    <col min="3571" max="3571" width="4" style="8" customWidth="1"/>
    <col min="3572" max="3572" width="8.85546875" style="8" customWidth="1"/>
    <col min="3573" max="3573" width="9.7109375" style="8" customWidth="1"/>
    <col min="3574" max="3574" width="9.85546875" style="8" customWidth="1"/>
    <col min="3575" max="3575" width="15.42578125" style="8" customWidth="1"/>
    <col min="3576" max="3576" width="16.7109375" style="8" customWidth="1"/>
    <col min="3577" max="3577" width="6.7109375" style="8" bestFit="1" customWidth="1"/>
    <col min="3578" max="3578" width="13.7109375" style="8" customWidth="1"/>
    <col min="3579" max="3579" width="14.140625" style="8" customWidth="1"/>
    <col min="3580" max="3580" width="45.140625" style="8" customWidth="1"/>
    <col min="3581" max="3581" width="33.140625" style="8" bestFit="1" customWidth="1"/>
    <col min="3582" max="3582" width="8.85546875" style="8"/>
    <col min="3583" max="3583" width="17.42578125" style="8" customWidth="1"/>
    <col min="3584" max="3584" width="8.85546875" style="8" customWidth="1"/>
    <col min="3585" max="3585" width="43.85546875" style="8" customWidth="1"/>
    <col min="3586" max="3587" width="14.42578125" style="8" customWidth="1"/>
    <col min="3588" max="3588" width="10.85546875" style="8" customWidth="1"/>
    <col min="3589" max="3816" width="8.85546875" style="8"/>
    <col min="3817" max="3817" width="6.42578125" style="8" customWidth="1"/>
    <col min="3818" max="3818" width="9" style="8" customWidth="1"/>
    <col min="3819" max="3819" width="34.42578125" style="8" customWidth="1"/>
    <col min="3820" max="3820" width="10.42578125" style="8" customWidth="1"/>
    <col min="3821" max="3821" width="11.28515625" style="8" customWidth="1"/>
    <col min="3822" max="3822" width="9.5703125" style="8" customWidth="1"/>
    <col min="3823" max="3823" width="10.140625" style="8" customWidth="1"/>
    <col min="3824" max="3824" width="15.28515625" style="8" customWidth="1"/>
    <col min="3825" max="3825" width="12.42578125" style="8" customWidth="1"/>
    <col min="3826" max="3826" width="9.28515625" style="8" bestFit="1" customWidth="1"/>
    <col min="3827" max="3827" width="4" style="8" customWidth="1"/>
    <col min="3828" max="3828" width="8.85546875" style="8" customWidth="1"/>
    <col min="3829" max="3829" width="9.7109375" style="8" customWidth="1"/>
    <col min="3830" max="3830" width="9.85546875" style="8" customWidth="1"/>
    <col min="3831" max="3831" width="15.42578125" style="8" customWidth="1"/>
    <col min="3832" max="3832" width="16.7109375" style="8" customWidth="1"/>
    <col min="3833" max="3833" width="6.7109375" style="8" bestFit="1" customWidth="1"/>
    <col min="3834" max="3834" width="13.7109375" style="8" customWidth="1"/>
    <col min="3835" max="3835" width="14.140625" style="8" customWidth="1"/>
    <col min="3836" max="3836" width="45.140625" style="8" customWidth="1"/>
    <col min="3837" max="3837" width="33.140625" style="8" bestFit="1" customWidth="1"/>
    <col min="3838" max="3838" width="8.85546875" style="8"/>
    <col min="3839" max="3839" width="17.42578125" style="8" customWidth="1"/>
    <col min="3840" max="3840" width="8.85546875" style="8" customWidth="1"/>
    <col min="3841" max="3841" width="43.85546875" style="8" customWidth="1"/>
    <col min="3842" max="3843" width="14.42578125" style="8" customWidth="1"/>
    <col min="3844" max="3844" width="10.85546875" style="8" customWidth="1"/>
    <col min="3845" max="4072" width="8.85546875" style="8"/>
    <col min="4073" max="4073" width="6.42578125" style="8" customWidth="1"/>
    <col min="4074" max="4074" width="9" style="8" customWidth="1"/>
    <col min="4075" max="4075" width="34.42578125" style="8" customWidth="1"/>
    <col min="4076" max="4076" width="10.42578125" style="8" customWidth="1"/>
    <col min="4077" max="4077" width="11.28515625" style="8" customWidth="1"/>
    <col min="4078" max="4078" width="9.5703125" style="8" customWidth="1"/>
    <col min="4079" max="4079" width="10.140625" style="8" customWidth="1"/>
    <col min="4080" max="4080" width="15.28515625" style="8" customWidth="1"/>
    <col min="4081" max="4081" width="12.42578125" style="8" customWidth="1"/>
    <col min="4082" max="4082" width="9.28515625" style="8" bestFit="1" customWidth="1"/>
    <col min="4083" max="4083" width="4" style="8" customWidth="1"/>
    <col min="4084" max="4084" width="8.85546875" style="8" customWidth="1"/>
    <col min="4085" max="4085" width="9.7109375" style="8" customWidth="1"/>
    <col min="4086" max="4086" width="9.85546875" style="8" customWidth="1"/>
    <col min="4087" max="4087" width="15.42578125" style="8" customWidth="1"/>
    <col min="4088" max="4088" width="16.7109375" style="8" customWidth="1"/>
    <col min="4089" max="4089" width="6.7109375" style="8" bestFit="1" customWidth="1"/>
    <col min="4090" max="4090" width="13.7109375" style="8" customWidth="1"/>
    <col min="4091" max="4091" width="14.140625" style="8" customWidth="1"/>
    <col min="4092" max="4092" width="45.140625" style="8" customWidth="1"/>
    <col min="4093" max="4093" width="33.140625" style="8" bestFit="1" customWidth="1"/>
    <col min="4094" max="4094" width="8.85546875" style="8"/>
    <col min="4095" max="4095" width="17.42578125" style="8" customWidth="1"/>
    <col min="4096" max="4096" width="8.85546875" style="8" customWidth="1"/>
    <col min="4097" max="4097" width="43.85546875" style="8" customWidth="1"/>
    <col min="4098" max="4099" width="14.42578125" style="8" customWidth="1"/>
    <col min="4100" max="4100" width="10.85546875" style="8" customWidth="1"/>
    <col min="4101" max="4328" width="8.85546875" style="8"/>
    <col min="4329" max="4329" width="6.42578125" style="8" customWidth="1"/>
    <col min="4330" max="4330" width="9" style="8" customWidth="1"/>
    <col min="4331" max="4331" width="34.42578125" style="8" customWidth="1"/>
    <col min="4332" max="4332" width="10.42578125" style="8" customWidth="1"/>
    <col min="4333" max="4333" width="11.28515625" style="8" customWidth="1"/>
    <col min="4334" max="4334" width="9.5703125" style="8" customWidth="1"/>
    <col min="4335" max="4335" width="10.140625" style="8" customWidth="1"/>
    <col min="4336" max="4336" width="15.28515625" style="8" customWidth="1"/>
    <col min="4337" max="4337" width="12.42578125" style="8" customWidth="1"/>
    <col min="4338" max="4338" width="9.28515625" style="8" bestFit="1" customWidth="1"/>
    <col min="4339" max="4339" width="4" style="8" customWidth="1"/>
    <col min="4340" max="4340" width="8.85546875" style="8" customWidth="1"/>
    <col min="4341" max="4341" width="9.7109375" style="8" customWidth="1"/>
    <col min="4342" max="4342" width="9.85546875" style="8" customWidth="1"/>
    <col min="4343" max="4343" width="15.42578125" style="8" customWidth="1"/>
    <col min="4344" max="4344" width="16.7109375" style="8" customWidth="1"/>
    <col min="4345" max="4345" width="6.7109375" style="8" bestFit="1" customWidth="1"/>
    <col min="4346" max="4346" width="13.7109375" style="8" customWidth="1"/>
    <col min="4347" max="4347" width="14.140625" style="8" customWidth="1"/>
    <col min="4348" max="4348" width="45.140625" style="8" customWidth="1"/>
    <col min="4349" max="4349" width="33.140625" style="8" bestFit="1" customWidth="1"/>
    <col min="4350" max="4350" width="8.85546875" style="8"/>
    <col min="4351" max="4351" width="17.42578125" style="8" customWidth="1"/>
    <col min="4352" max="4352" width="8.85546875" style="8" customWidth="1"/>
    <col min="4353" max="4353" width="43.85546875" style="8" customWidth="1"/>
    <col min="4354" max="4355" width="14.42578125" style="8" customWidth="1"/>
    <col min="4356" max="4356" width="10.85546875" style="8" customWidth="1"/>
    <col min="4357" max="4584" width="8.85546875" style="8"/>
    <col min="4585" max="4585" width="6.42578125" style="8" customWidth="1"/>
    <col min="4586" max="4586" width="9" style="8" customWidth="1"/>
    <col min="4587" max="4587" width="34.42578125" style="8" customWidth="1"/>
    <col min="4588" max="4588" width="10.42578125" style="8" customWidth="1"/>
    <col min="4589" max="4589" width="11.28515625" style="8" customWidth="1"/>
    <col min="4590" max="4590" width="9.5703125" style="8" customWidth="1"/>
    <col min="4591" max="4591" width="10.140625" style="8" customWidth="1"/>
    <col min="4592" max="4592" width="15.28515625" style="8" customWidth="1"/>
    <col min="4593" max="4593" width="12.42578125" style="8" customWidth="1"/>
    <col min="4594" max="4594" width="9.28515625" style="8" bestFit="1" customWidth="1"/>
    <col min="4595" max="4595" width="4" style="8" customWidth="1"/>
    <col min="4596" max="4596" width="8.85546875" style="8" customWidth="1"/>
    <col min="4597" max="4597" width="9.7109375" style="8" customWidth="1"/>
    <col min="4598" max="4598" width="9.85546875" style="8" customWidth="1"/>
    <col min="4599" max="4599" width="15.42578125" style="8" customWidth="1"/>
    <col min="4600" max="4600" width="16.7109375" style="8" customWidth="1"/>
    <col min="4601" max="4601" width="6.7109375" style="8" bestFit="1" customWidth="1"/>
    <col min="4602" max="4602" width="13.7109375" style="8" customWidth="1"/>
    <col min="4603" max="4603" width="14.140625" style="8" customWidth="1"/>
    <col min="4604" max="4604" width="45.140625" style="8" customWidth="1"/>
    <col min="4605" max="4605" width="33.140625" style="8" bestFit="1" customWidth="1"/>
    <col min="4606" max="4606" width="8.85546875" style="8"/>
    <col min="4607" max="4607" width="17.42578125" style="8" customWidth="1"/>
    <col min="4608" max="4608" width="8.85546875" style="8" customWidth="1"/>
    <col min="4609" max="4609" width="43.85546875" style="8" customWidth="1"/>
    <col min="4610" max="4611" width="14.42578125" style="8" customWidth="1"/>
    <col min="4612" max="4612" width="10.85546875" style="8" customWidth="1"/>
    <col min="4613" max="4840" width="8.85546875" style="8"/>
    <col min="4841" max="4841" width="6.42578125" style="8" customWidth="1"/>
    <col min="4842" max="4842" width="9" style="8" customWidth="1"/>
    <col min="4843" max="4843" width="34.42578125" style="8" customWidth="1"/>
    <col min="4844" max="4844" width="10.42578125" style="8" customWidth="1"/>
    <col min="4845" max="4845" width="11.28515625" style="8" customWidth="1"/>
    <col min="4846" max="4846" width="9.5703125" style="8" customWidth="1"/>
    <col min="4847" max="4847" width="10.140625" style="8" customWidth="1"/>
    <col min="4848" max="4848" width="15.28515625" style="8" customWidth="1"/>
    <col min="4849" max="4849" width="12.42578125" style="8" customWidth="1"/>
    <col min="4850" max="4850" width="9.28515625" style="8" bestFit="1" customWidth="1"/>
    <col min="4851" max="4851" width="4" style="8" customWidth="1"/>
    <col min="4852" max="4852" width="8.85546875" style="8" customWidth="1"/>
    <col min="4853" max="4853" width="9.7109375" style="8" customWidth="1"/>
    <col min="4854" max="4854" width="9.85546875" style="8" customWidth="1"/>
    <col min="4855" max="4855" width="15.42578125" style="8" customWidth="1"/>
    <col min="4856" max="4856" width="16.7109375" style="8" customWidth="1"/>
    <col min="4857" max="4857" width="6.7109375" style="8" bestFit="1" customWidth="1"/>
    <col min="4858" max="4858" width="13.7109375" style="8" customWidth="1"/>
    <col min="4859" max="4859" width="14.140625" style="8" customWidth="1"/>
    <col min="4860" max="4860" width="45.140625" style="8" customWidth="1"/>
    <col min="4861" max="4861" width="33.140625" style="8" bestFit="1" customWidth="1"/>
    <col min="4862" max="4862" width="8.85546875" style="8"/>
    <col min="4863" max="4863" width="17.42578125" style="8" customWidth="1"/>
    <col min="4864" max="4864" width="8.85546875" style="8" customWidth="1"/>
    <col min="4865" max="4865" width="43.85546875" style="8" customWidth="1"/>
    <col min="4866" max="4867" width="14.42578125" style="8" customWidth="1"/>
    <col min="4868" max="4868" width="10.85546875" style="8" customWidth="1"/>
    <col min="4869" max="5096" width="8.85546875" style="8"/>
    <col min="5097" max="5097" width="6.42578125" style="8" customWidth="1"/>
    <col min="5098" max="5098" width="9" style="8" customWidth="1"/>
    <col min="5099" max="5099" width="34.42578125" style="8" customWidth="1"/>
    <col min="5100" max="5100" width="10.42578125" style="8" customWidth="1"/>
    <col min="5101" max="5101" width="11.28515625" style="8" customWidth="1"/>
    <col min="5102" max="5102" width="9.5703125" style="8" customWidth="1"/>
    <col min="5103" max="5103" width="10.140625" style="8" customWidth="1"/>
    <col min="5104" max="5104" width="15.28515625" style="8" customWidth="1"/>
    <col min="5105" max="5105" width="12.42578125" style="8" customWidth="1"/>
    <col min="5106" max="5106" width="9.28515625" style="8" bestFit="1" customWidth="1"/>
    <col min="5107" max="5107" width="4" style="8" customWidth="1"/>
    <col min="5108" max="5108" width="8.85546875" style="8" customWidth="1"/>
    <col min="5109" max="5109" width="9.7109375" style="8" customWidth="1"/>
    <col min="5110" max="5110" width="9.85546875" style="8" customWidth="1"/>
    <col min="5111" max="5111" width="15.42578125" style="8" customWidth="1"/>
    <col min="5112" max="5112" width="16.7109375" style="8" customWidth="1"/>
    <col min="5113" max="5113" width="6.7109375" style="8" bestFit="1" customWidth="1"/>
    <col min="5114" max="5114" width="13.7109375" style="8" customWidth="1"/>
    <col min="5115" max="5115" width="14.140625" style="8" customWidth="1"/>
    <col min="5116" max="5116" width="45.140625" style="8" customWidth="1"/>
    <col min="5117" max="5117" width="33.140625" style="8" bestFit="1" customWidth="1"/>
    <col min="5118" max="5118" width="8.85546875" style="8"/>
    <col min="5119" max="5119" width="17.42578125" style="8" customWidth="1"/>
    <col min="5120" max="5120" width="8.85546875" style="8" customWidth="1"/>
    <col min="5121" max="5121" width="43.85546875" style="8" customWidth="1"/>
    <col min="5122" max="5123" width="14.42578125" style="8" customWidth="1"/>
    <col min="5124" max="5124" width="10.85546875" style="8" customWidth="1"/>
    <col min="5125" max="5352" width="8.85546875" style="8"/>
    <col min="5353" max="5353" width="6.42578125" style="8" customWidth="1"/>
    <col min="5354" max="5354" width="9" style="8" customWidth="1"/>
    <col min="5355" max="5355" width="34.42578125" style="8" customWidth="1"/>
    <col min="5356" max="5356" width="10.42578125" style="8" customWidth="1"/>
    <col min="5357" max="5357" width="11.28515625" style="8" customWidth="1"/>
    <col min="5358" max="5358" width="9.5703125" style="8" customWidth="1"/>
    <col min="5359" max="5359" width="10.140625" style="8" customWidth="1"/>
    <col min="5360" max="5360" width="15.28515625" style="8" customWidth="1"/>
    <col min="5361" max="5361" width="12.42578125" style="8" customWidth="1"/>
    <col min="5362" max="5362" width="9.28515625" style="8" bestFit="1" customWidth="1"/>
    <col min="5363" max="5363" width="4" style="8" customWidth="1"/>
    <col min="5364" max="5364" width="8.85546875" style="8" customWidth="1"/>
    <col min="5365" max="5365" width="9.7109375" style="8" customWidth="1"/>
    <col min="5366" max="5366" width="9.85546875" style="8" customWidth="1"/>
    <col min="5367" max="5367" width="15.42578125" style="8" customWidth="1"/>
    <col min="5368" max="5368" width="16.7109375" style="8" customWidth="1"/>
    <col min="5369" max="5369" width="6.7109375" style="8" bestFit="1" customWidth="1"/>
    <col min="5370" max="5370" width="13.7109375" style="8" customWidth="1"/>
    <col min="5371" max="5371" width="14.140625" style="8" customWidth="1"/>
    <col min="5372" max="5372" width="45.140625" style="8" customWidth="1"/>
    <col min="5373" max="5373" width="33.140625" style="8" bestFit="1" customWidth="1"/>
    <col min="5374" max="5374" width="8.85546875" style="8"/>
    <col min="5375" max="5375" width="17.42578125" style="8" customWidth="1"/>
    <col min="5376" max="5376" width="8.85546875" style="8" customWidth="1"/>
    <col min="5377" max="5377" width="43.85546875" style="8" customWidth="1"/>
    <col min="5378" max="5379" width="14.42578125" style="8" customWidth="1"/>
    <col min="5380" max="5380" width="10.85546875" style="8" customWidth="1"/>
    <col min="5381" max="5608" width="8.85546875" style="8"/>
    <col min="5609" max="5609" width="6.42578125" style="8" customWidth="1"/>
    <col min="5610" max="5610" width="9" style="8" customWidth="1"/>
    <col min="5611" max="5611" width="34.42578125" style="8" customWidth="1"/>
    <col min="5612" max="5612" width="10.42578125" style="8" customWidth="1"/>
    <col min="5613" max="5613" width="11.28515625" style="8" customWidth="1"/>
    <col min="5614" max="5614" width="9.5703125" style="8" customWidth="1"/>
    <col min="5615" max="5615" width="10.140625" style="8" customWidth="1"/>
    <col min="5616" max="5616" width="15.28515625" style="8" customWidth="1"/>
    <col min="5617" max="5617" width="12.42578125" style="8" customWidth="1"/>
    <col min="5618" max="5618" width="9.28515625" style="8" bestFit="1" customWidth="1"/>
    <col min="5619" max="5619" width="4" style="8" customWidth="1"/>
    <col min="5620" max="5620" width="8.85546875" style="8" customWidth="1"/>
    <col min="5621" max="5621" width="9.7109375" style="8" customWidth="1"/>
    <col min="5622" max="5622" width="9.85546875" style="8" customWidth="1"/>
    <col min="5623" max="5623" width="15.42578125" style="8" customWidth="1"/>
    <col min="5624" max="5624" width="16.7109375" style="8" customWidth="1"/>
    <col min="5625" max="5625" width="6.7109375" style="8" bestFit="1" customWidth="1"/>
    <col min="5626" max="5626" width="13.7109375" style="8" customWidth="1"/>
    <col min="5627" max="5627" width="14.140625" style="8" customWidth="1"/>
    <col min="5628" max="5628" width="45.140625" style="8" customWidth="1"/>
    <col min="5629" max="5629" width="33.140625" style="8" bestFit="1" customWidth="1"/>
    <col min="5630" max="5630" width="8.85546875" style="8"/>
    <col min="5631" max="5631" width="17.42578125" style="8" customWidth="1"/>
    <col min="5632" max="5632" width="8.85546875" style="8" customWidth="1"/>
    <col min="5633" max="5633" width="43.85546875" style="8" customWidth="1"/>
    <col min="5634" max="5635" width="14.42578125" style="8" customWidth="1"/>
    <col min="5636" max="5636" width="10.85546875" style="8" customWidth="1"/>
    <col min="5637" max="5864" width="8.85546875" style="8"/>
    <col min="5865" max="5865" width="6.42578125" style="8" customWidth="1"/>
    <col min="5866" max="5866" width="9" style="8" customWidth="1"/>
    <col min="5867" max="5867" width="34.42578125" style="8" customWidth="1"/>
    <col min="5868" max="5868" width="10.42578125" style="8" customWidth="1"/>
    <col min="5869" max="5869" width="11.28515625" style="8" customWidth="1"/>
    <col min="5870" max="5870" width="9.5703125" style="8" customWidth="1"/>
    <col min="5871" max="5871" width="10.140625" style="8" customWidth="1"/>
    <col min="5872" max="5872" width="15.28515625" style="8" customWidth="1"/>
    <col min="5873" max="5873" width="12.42578125" style="8" customWidth="1"/>
    <col min="5874" max="5874" width="9.28515625" style="8" bestFit="1" customWidth="1"/>
    <col min="5875" max="5875" width="4" style="8" customWidth="1"/>
    <col min="5876" max="5876" width="8.85546875" style="8" customWidth="1"/>
    <col min="5877" max="5877" width="9.7109375" style="8" customWidth="1"/>
    <col min="5878" max="5878" width="9.85546875" style="8" customWidth="1"/>
    <col min="5879" max="5879" width="15.42578125" style="8" customWidth="1"/>
    <col min="5880" max="5880" width="16.7109375" style="8" customWidth="1"/>
    <col min="5881" max="5881" width="6.7109375" style="8" bestFit="1" customWidth="1"/>
    <col min="5882" max="5882" width="13.7109375" style="8" customWidth="1"/>
    <col min="5883" max="5883" width="14.140625" style="8" customWidth="1"/>
    <col min="5884" max="5884" width="45.140625" style="8" customWidth="1"/>
    <col min="5885" max="5885" width="33.140625" style="8" bestFit="1" customWidth="1"/>
    <col min="5886" max="5886" width="8.85546875" style="8"/>
    <col min="5887" max="5887" width="17.42578125" style="8" customWidth="1"/>
    <col min="5888" max="5888" width="8.85546875" style="8" customWidth="1"/>
    <col min="5889" max="5889" width="43.85546875" style="8" customWidth="1"/>
    <col min="5890" max="5891" width="14.42578125" style="8" customWidth="1"/>
    <col min="5892" max="5892" width="10.85546875" style="8" customWidth="1"/>
    <col min="5893" max="6120" width="8.85546875" style="8"/>
    <col min="6121" max="6121" width="6.42578125" style="8" customWidth="1"/>
    <col min="6122" max="6122" width="9" style="8" customWidth="1"/>
    <col min="6123" max="6123" width="34.42578125" style="8" customWidth="1"/>
    <col min="6124" max="6124" width="10.42578125" style="8" customWidth="1"/>
    <col min="6125" max="6125" width="11.28515625" style="8" customWidth="1"/>
    <col min="6126" max="6126" width="9.5703125" style="8" customWidth="1"/>
    <col min="6127" max="6127" width="10.140625" style="8" customWidth="1"/>
    <col min="6128" max="6128" width="15.28515625" style="8" customWidth="1"/>
    <col min="6129" max="6129" width="12.42578125" style="8" customWidth="1"/>
    <col min="6130" max="6130" width="9.28515625" style="8" bestFit="1" customWidth="1"/>
    <col min="6131" max="6131" width="4" style="8" customWidth="1"/>
    <col min="6132" max="6132" width="8.85546875" style="8" customWidth="1"/>
    <col min="6133" max="6133" width="9.7109375" style="8" customWidth="1"/>
    <col min="6134" max="6134" width="9.85546875" style="8" customWidth="1"/>
    <col min="6135" max="6135" width="15.42578125" style="8" customWidth="1"/>
    <col min="6136" max="6136" width="16.7109375" style="8" customWidth="1"/>
    <col min="6137" max="6137" width="6.7109375" style="8" bestFit="1" customWidth="1"/>
    <col min="6138" max="6138" width="13.7109375" style="8" customWidth="1"/>
    <col min="6139" max="6139" width="14.140625" style="8" customWidth="1"/>
    <col min="6140" max="6140" width="45.140625" style="8" customWidth="1"/>
    <col min="6141" max="6141" width="33.140625" style="8" bestFit="1" customWidth="1"/>
    <col min="6142" max="6142" width="8.85546875" style="8"/>
    <col min="6143" max="6143" width="17.42578125" style="8" customWidth="1"/>
    <col min="6144" max="6144" width="8.85546875" style="8" customWidth="1"/>
    <col min="6145" max="6145" width="43.85546875" style="8" customWidth="1"/>
    <col min="6146" max="6147" width="14.42578125" style="8" customWidth="1"/>
    <col min="6148" max="6148" width="10.85546875" style="8" customWidth="1"/>
    <col min="6149" max="6376" width="8.85546875" style="8"/>
    <col min="6377" max="6377" width="6.42578125" style="8" customWidth="1"/>
    <col min="6378" max="6378" width="9" style="8" customWidth="1"/>
    <col min="6379" max="6379" width="34.42578125" style="8" customWidth="1"/>
    <col min="6380" max="6380" width="10.42578125" style="8" customWidth="1"/>
    <col min="6381" max="6381" width="11.28515625" style="8" customWidth="1"/>
    <col min="6382" max="6382" width="9.5703125" style="8" customWidth="1"/>
    <col min="6383" max="6383" width="10.140625" style="8" customWidth="1"/>
    <col min="6384" max="6384" width="15.28515625" style="8" customWidth="1"/>
    <col min="6385" max="6385" width="12.42578125" style="8" customWidth="1"/>
    <col min="6386" max="6386" width="9.28515625" style="8" bestFit="1" customWidth="1"/>
    <col min="6387" max="6387" width="4" style="8" customWidth="1"/>
    <col min="6388" max="6388" width="8.85546875" style="8" customWidth="1"/>
    <col min="6389" max="6389" width="9.7109375" style="8" customWidth="1"/>
    <col min="6390" max="6390" width="9.85546875" style="8" customWidth="1"/>
    <col min="6391" max="6391" width="15.42578125" style="8" customWidth="1"/>
    <col min="6392" max="6392" width="16.7109375" style="8" customWidth="1"/>
    <col min="6393" max="6393" width="6.7109375" style="8" bestFit="1" customWidth="1"/>
    <col min="6394" max="6394" width="13.7109375" style="8" customWidth="1"/>
    <col min="6395" max="6395" width="14.140625" style="8" customWidth="1"/>
    <col min="6396" max="6396" width="45.140625" style="8" customWidth="1"/>
    <col min="6397" max="6397" width="33.140625" style="8" bestFit="1" customWidth="1"/>
    <col min="6398" max="6398" width="8.85546875" style="8"/>
    <col min="6399" max="6399" width="17.42578125" style="8" customWidth="1"/>
    <col min="6400" max="6400" width="8.85546875" style="8" customWidth="1"/>
    <col min="6401" max="6401" width="43.85546875" style="8" customWidth="1"/>
    <col min="6402" max="6403" width="14.42578125" style="8" customWidth="1"/>
    <col min="6404" max="6404" width="10.85546875" style="8" customWidth="1"/>
    <col min="6405" max="6632" width="8.85546875" style="8"/>
    <col min="6633" max="6633" width="6.42578125" style="8" customWidth="1"/>
    <col min="6634" max="6634" width="9" style="8" customWidth="1"/>
    <col min="6635" max="6635" width="34.42578125" style="8" customWidth="1"/>
    <col min="6636" max="6636" width="10.42578125" style="8" customWidth="1"/>
    <col min="6637" max="6637" width="11.28515625" style="8" customWidth="1"/>
    <col min="6638" max="6638" width="9.5703125" style="8" customWidth="1"/>
    <col min="6639" max="6639" width="10.140625" style="8" customWidth="1"/>
    <col min="6640" max="6640" width="15.28515625" style="8" customWidth="1"/>
    <col min="6641" max="6641" width="12.42578125" style="8" customWidth="1"/>
    <col min="6642" max="6642" width="9.28515625" style="8" bestFit="1" customWidth="1"/>
    <col min="6643" max="6643" width="4" style="8" customWidth="1"/>
    <col min="6644" max="6644" width="8.85546875" style="8" customWidth="1"/>
    <col min="6645" max="6645" width="9.7109375" style="8" customWidth="1"/>
    <col min="6646" max="6646" width="9.85546875" style="8" customWidth="1"/>
    <col min="6647" max="6647" width="15.42578125" style="8" customWidth="1"/>
    <col min="6648" max="6648" width="16.7109375" style="8" customWidth="1"/>
    <col min="6649" max="6649" width="6.7109375" style="8" bestFit="1" customWidth="1"/>
    <col min="6650" max="6650" width="13.7109375" style="8" customWidth="1"/>
    <col min="6651" max="6651" width="14.140625" style="8" customWidth="1"/>
    <col min="6652" max="6652" width="45.140625" style="8" customWidth="1"/>
    <col min="6653" max="6653" width="33.140625" style="8" bestFit="1" customWidth="1"/>
    <col min="6654" max="6654" width="8.85546875" style="8"/>
    <col min="6655" max="6655" width="17.42578125" style="8" customWidth="1"/>
    <col min="6656" max="6656" width="8.85546875" style="8" customWidth="1"/>
    <col min="6657" max="6657" width="43.85546875" style="8" customWidth="1"/>
    <col min="6658" max="6659" width="14.42578125" style="8" customWidth="1"/>
    <col min="6660" max="6660" width="10.85546875" style="8" customWidth="1"/>
    <col min="6661" max="6888" width="8.85546875" style="8"/>
    <col min="6889" max="6889" width="6.42578125" style="8" customWidth="1"/>
    <col min="6890" max="6890" width="9" style="8" customWidth="1"/>
    <col min="6891" max="6891" width="34.42578125" style="8" customWidth="1"/>
    <col min="6892" max="6892" width="10.42578125" style="8" customWidth="1"/>
    <col min="6893" max="6893" width="11.28515625" style="8" customWidth="1"/>
    <col min="6894" max="6894" width="9.5703125" style="8" customWidth="1"/>
    <col min="6895" max="6895" width="10.140625" style="8" customWidth="1"/>
    <col min="6896" max="6896" width="15.28515625" style="8" customWidth="1"/>
    <col min="6897" max="6897" width="12.42578125" style="8" customWidth="1"/>
    <col min="6898" max="6898" width="9.28515625" style="8" bestFit="1" customWidth="1"/>
    <col min="6899" max="6899" width="4" style="8" customWidth="1"/>
    <col min="6900" max="6900" width="8.85546875" style="8" customWidth="1"/>
    <col min="6901" max="6901" width="9.7109375" style="8" customWidth="1"/>
    <col min="6902" max="6902" width="9.85546875" style="8" customWidth="1"/>
    <col min="6903" max="6903" width="15.42578125" style="8" customWidth="1"/>
    <col min="6904" max="6904" width="16.7109375" style="8" customWidth="1"/>
    <col min="6905" max="6905" width="6.7109375" style="8" bestFit="1" customWidth="1"/>
    <col min="6906" max="6906" width="13.7109375" style="8" customWidth="1"/>
    <col min="6907" max="6907" width="14.140625" style="8" customWidth="1"/>
    <col min="6908" max="6908" width="45.140625" style="8" customWidth="1"/>
    <col min="6909" max="6909" width="33.140625" style="8" bestFit="1" customWidth="1"/>
    <col min="6910" max="6910" width="8.85546875" style="8"/>
    <col min="6911" max="6911" width="17.42578125" style="8" customWidth="1"/>
    <col min="6912" max="6912" width="8.85546875" style="8" customWidth="1"/>
    <col min="6913" max="6913" width="43.85546875" style="8" customWidth="1"/>
    <col min="6914" max="6915" width="14.42578125" style="8" customWidth="1"/>
    <col min="6916" max="6916" width="10.85546875" style="8" customWidth="1"/>
    <col min="6917" max="7144" width="8.85546875" style="8"/>
    <col min="7145" max="7145" width="6.42578125" style="8" customWidth="1"/>
    <col min="7146" max="7146" width="9" style="8" customWidth="1"/>
    <col min="7147" max="7147" width="34.42578125" style="8" customWidth="1"/>
    <col min="7148" max="7148" width="10.42578125" style="8" customWidth="1"/>
    <col min="7149" max="7149" width="11.28515625" style="8" customWidth="1"/>
    <col min="7150" max="7150" width="9.5703125" style="8" customWidth="1"/>
    <col min="7151" max="7151" width="10.140625" style="8" customWidth="1"/>
    <col min="7152" max="7152" width="15.28515625" style="8" customWidth="1"/>
    <col min="7153" max="7153" width="12.42578125" style="8" customWidth="1"/>
    <col min="7154" max="7154" width="9.28515625" style="8" bestFit="1" customWidth="1"/>
    <col min="7155" max="7155" width="4" style="8" customWidth="1"/>
    <col min="7156" max="7156" width="8.85546875" style="8" customWidth="1"/>
    <col min="7157" max="7157" width="9.7109375" style="8" customWidth="1"/>
    <col min="7158" max="7158" width="9.85546875" style="8" customWidth="1"/>
    <col min="7159" max="7159" width="15.42578125" style="8" customWidth="1"/>
    <col min="7160" max="7160" width="16.7109375" style="8" customWidth="1"/>
    <col min="7161" max="7161" width="6.7109375" style="8" bestFit="1" customWidth="1"/>
    <col min="7162" max="7162" width="13.7109375" style="8" customWidth="1"/>
    <col min="7163" max="7163" width="14.140625" style="8" customWidth="1"/>
    <col min="7164" max="7164" width="45.140625" style="8" customWidth="1"/>
    <col min="7165" max="7165" width="33.140625" style="8" bestFit="1" customWidth="1"/>
    <col min="7166" max="7166" width="8.85546875" style="8"/>
    <col min="7167" max="7167" width="17.42578125" style="8" customWidth="1"/>
    <col min="7168" max="7168" width="8.85546875" style="8" customWidth="1"/>
    <col min="7169" max="7169" width="43.85546875" style="8" customWidth="1"/>
    <col min="7170" max="7171" width="14.42578125" style="8" customWidth="1"/>
    <col min="7172" max="7172" width="10.85546875" style="8" customWidth="1"/>
    <col min="7173" max="7400" width="8.85546875" style="8"/>
    <col min="7401" max="7401" width="6.42578125" style="8" customWidth="1"/>
    <col min="7402" max="7402" width="9" style="8" customWidth="1"/>
    <col min="7403" max="7403" width="34.42578125" style="8" customWidth="1"/>
    <col min="7404" max="7404" width="10.42578125" style="8" customWidth="1"/>
    <col min="7405" max="7405" width="11.28515625" style="8" customWidth="1"/>
    <col min="7406" max="7406" width="9.5703125" style="8" customWidth="1"/>
    <col min="7407" max="7407" width="10.140625" style="8" customWidth="1"/>
    <col min="7408" max="7408" width="15.28515625" style="8" customWidth="1"/>
    <col min="7409" max="7409" width="12.42578125" style="8" customWidth="1"/>
    <col min="7410" max="7410" width="9.28515625" style="8" bestFit="1" customWidth="1"/>
    <col min="7411" max="7411" width="4" style="8" customWidth="1"/>
    <col min="7412" max="7412" width="8.85546875" style="8" customWidth="1"/>
    <col min="7413" max="7413" width="9.7109375" style="8" customWidth="1"/>
    <col min="7414" max="7414" width="9.85546875" style="8" customWidth="1"/>
    <col min="7415" max="7415" width="15.42578125" style="8" customWidth="1"/>
    <col min="7416" max="7416" width="16.7109375" style="8" customWidth="1"/>
    <col min="7417" max="7417" width="6.7109375" style="8" bestFit="1" customWidth="1"/>
    <col min="7418" max="7418" width="13.7109375" style="8" customWidth="1"/>
    <col min="7419" max="7419" width="14.140625" style="8" customWidth="1"/>
    <col min="7420" max="7420" width="45.140625" style="8" customWidth="1"/>
    <col min="7421" max="7421" width="33.140625" style="8" bestFit="1" customWidth="1"/>
    <col min="7422" max="7422" width="8.85546875" style="8"/>
    <col min="7423" max="7423" width="17.42578125" style="8" customWidth="1"/>
    <col min="7424" max="7424" width="8.85546875" style="8" customWidth="1"/>
    <col min="7425" max="7425" width="43.85546875" style="8" customWidth="1"/>
    <col min="7426" max="7427" width="14.42578125" style="8" customWidth="1"/>
    <col min="7428" max="7428" width="10.85546875" style="8" customWidth="1"/>
    <col min="7429" max="7656" width="8.85546875" style="8"/>
    <col min="7657" max="7657" width="6.42578125" style="8" customWidth="1"/>
    <col min="7658" max="7658" width="9" style="8" customWidth="1"/>
    <col min="7659" max="7659" width="34.42578125" style="8" customWidth="1"/>
    <col min="7660" max="7660" width="10.42578125" style="8" customWidth="1"/>
    <col min="7661" max="7661" width="11.28515625" style="8" customWidth="1"/>
    <col min="7662" max="7662" width="9.5703125" style="8" customWidth="1"/>
    <col min="7663" max="7663" width="10.140625" style="8" customWidth="1"/>
    <col min="7664" max="7664" width="15.28515625" style="8" customWidth="1"/>
    <col min="7665" max="7665" width="12.42578125" style="8" customWidth="1"/>
    <col min="7666" max="7666" width="9.28515625" style="8" bestFit="1" customWidth="1"/>
    <col min="7667" max="7667" width="4" style="8" customWidth="1"/>
    <col min="7668" max="7668" width="8.85546875" style="8" customWidth="1"/>
    <col min="7669" max="7669" width="9.7109375" style="8" customWidth="1"/>
    <col min="7670" max="7670" width="9.85546875" style="8" customWidth="1"/>
    <col min="7671" max="7671" width="15.42578125" style="8" customWidth="1"/>
    <col min="7672" max="7672" width="16.7109375" style="8" customWidth="1"/>
    <col min="7673" max="7673" width="6.7109375" style="8" bestFit="1" customWidth="1"/>
    <col min="7674" max="7674" width="13.7109375" style="8" customWidth="1"/>
    <col min="7675" max="7675" width="14.140625" style="8" customWidth="1"/>
    <col min="7676" max="7676" width="45.140625" style="8" customWidth="1"/>
    <col min="7677" max="7677" width="33.140625" style="8" bestFit="1" customWidth="1"/>
    <col min="7678" max="7678" width="8.85546875" style="8"/>
    <col min="7679" max="7679" width="17.42578125" style="8" customWidth="1"/>
    <col min="7680" max="7680" width="8.85546875" style="8" customWidth="1"/>
    <col min="7681" max="7681" width="43.85546875" style="8" customWidth="1"/>
    <col min="7682" max="7683" width="14.42578125" style="8" customWidth="1"/>
    <col min="7684" max="7684" width="10.85546875" style="8" customWidth="1"/>
    <col min="7685" max="7912" width="8.85546875" style="8"/>
    <col min="7913" max="7913" width="6.42578125" style="8" customWidth="1"/>
    <col min="7914" max="7914" width="9" style="8" customWidth="1"/>
    <col min="7915" max="7915" width="34.42578125" style="8" customWidth="1"/>
    <col min="7916" max="7916" width="10.42578125" style="8" customWidth="1"/>
    <col min="7917" max="7917" width="11.28515625" style="8" customWidth="1"/>
    <col min="7918" max="7918" width="9.5703125" style="8" customWidth="1"/>
    <col min="7919" max="7919" width="10.140625" style="8" customWidth="1"/>
    <col min="7920" max="7920" width="15.28515625" style="8" customWidth="1"/>
    <col min="7921" max="7921" width="12.42578125" style="8" customWidth="1"/>
    <col min="7922" max="7922" width="9.28515625" style="8" bestFit="1" customWidth="1"/>
    <col min="7923" max="7923" width="4" style="8" customWidth="1"/>
    <col min="7924" max="7924" width="8.85546875" style="8" customWidth="1"/>
    <col min="7925" max="7925" width="9.7109375" style="8" customWidth="1"/>
    <col min="7926" max="7926" width="9.85546875" style="8" customWidth="1"/>
    <col min="7927" max="7927" width="15.42578125" style="8" customWidth="1"/>
    <col min="7928" max="7928" width="16.7109375" style="8" customWidth="1"/>
    <col min="7929" max="7929" width="6.7109375" style="8" bestFit="1" customWidth="1"/>
    <col min="7930" max="7930" width="13.7109375" style="8" customWidth="1"/>
    <col min="7931" max="7931" width="14.140625" style="8" customWidth="1"/>
    <col min="7932" max="7932" width="45.140625" style="8" customWidth="1"/>
    <col min="7933" max="7933" width="33.140625" style="8" bestFit="1" customWidth="1"/>
    <col min="7934" max="7934" width="8.85546875" style="8"/>
    <col min="7935" max="7935" width="17.42578125" style="8" customWidth="1"/>
    <col min="7936" max="7936" width="8.85546875" style="8" customWidth="1"/>
    <col min="7937" max="7937" width="43.85546875" style="8" customWidth="1"/>
    <col min="7938" max="7939" width="14.42578125" style="8" customWidth="1"/>
    <col min="7940" max="7940" width="10.85546875" style="8" customWidth="1"/>
    <col min="7941" max="8168" width="8.85546875" style="8"/>
    <col min="8169" max="8169" width="6.42578125" style="8" customWidth="1"/>
    <col min="8170" max="8170" width="9" style="8" customWidth="1"/>
    <col min="8171" max="8171" width="34.42578125" style="8" customWidth="1"/>
    <col min="8172" max="8172" width="10.42578125" style="8" customWidth="1"/>
    <col min="8173" max="8173" width="11.28515625" style="8" customWidth="1"/>
    <col min="8174" max="8174" width="9.5703125" style="8" customWidth="1"/>
    <col min="8175" max="8175" width="10.140625" style="8" customWidth="1"/>
    <col min="8176" max="8176" width="15.28515625" style="8" customWidth="1"/>
    <col min="8177" max="8177" width="12.42578125" style="8" customWidth="1"/>
    <col min="8178" max="8178" width="9.28515625" style="8" bestFit="1" customWidth="1"/>
    <col min="8179" max="8179" width="4" style="8" customWidth="1"/>
    <col min="8180" max="8180" width="8.85546875" style="8" customWidth="1"/>
    <col min="8181" max="8181" width="9.7109375" style="8" customWidth="1"/>
    <col min="8182" max="8182" width="9.85546875" style="8" customWidth="1"/>
    <col min="8183" max="8183" width="15.42578125" style="8" customWidth="1"/>
    <col min="8184" max="8184" width="16.7109375" style="8" customWidth="1"/>
    <col min="8185" max="8185" width="6.7109375" style="8" bestFit="1" customWidth="1"/>
    <col min="8186" max="8186" width="13.7109375" style="8" customWidth="1"/>
    <col min="8187" max="8187" width="14.140625" style="8" customWidth="1"/>
    <col min="8188" max="8188" width="45.140625" style="8" customWidth="1"/>
    <col min="8189" max="8189" width="33.140625" style="8" bestFit="1" customWidth="1"/>
    <col min="8190" max="8190" width="8.85546875" style="8"/>
    <col min="8191" max="8191" width="17.42578125" style="8" customWidth="1"/>
    <col min="8192" max="8192" width="8.85546875" style="8" customWidth="1"/>
    <col min="8193" max="8193" width="43.85546875" style="8" customWidth="1"/>
    <col min="8194" max="8195" width="14.42578125" style="8" customWidth="1"/>
    <col min="8196" max="8196" width="10.85546875" style="8" customWidth="1"/>
    <col min="8197" max="8424" width="8.85546875" style="8"/>
    <col min="8425" max="8425" width="6.42578125" style="8" customWidth="1"/>
    <col min="8426" max="8426" width="9" style="8" customWidth="1"/>
    <col min="8427" max="8427" width="34.42578125" style="8" customWidth="1"/>
    <col min="8428" max="8428" width="10.42578125" style="8" customWidth="1"/>
    <col min="8429" max="8429" width="11.28515625" style="8" customWidth="1"/>
    <col min="8430" max="8430" width="9.5703125" style="8" customWidth="1"/>
    <col min="8431" max="8431" width="10.140625" style="8" customWidth="1"/>
    <col min="8432" max="8432" width="15.28515625" style="8" customWidth="1"/>
    <col min="8433" max="8433" width="12.42578125" style="8" customWidth="1"/>
    <col min="8434" max="8434" width="9.28515625" style="8" bestFit="1" customWidth="1"/>
    <col min="8435" max="8435" width="4" style="8" customWidth="1"/>
    <col min="8436" max="8436" width="8.85546875" style="8" customWidth="1"/>
    <col min="8437" max="8437" width="9.7109375" style="8" customWidth="1"/>
    <col min="8438" max="8438" width="9.85546875" style="8" customWidth="1"/>
    <col min="8439" max="8439" width="15.42578125" style="8" customWidth="1"/>
    <col min="8440" max="8440" width="16.7109375" style="8" customWidth="1"/>
    <col min="8441" max="8441" width="6.7109375" style="8" bestFit="1" customWidth="1"/>
    <col min="8442" max="8442" width="13.7109375" style="8" customWidth="1"/>
    <col min="8443" max="8443" width="14.140625" style="8" customWidth="1"/>
    <col min="8444" max="8444" width="45.140625" style="8" customWidth="1"/>
    <col min="8445" max="8445" width="33.140625" style="8" bestFit="1" customWidth="1"/>
    <col min="8446" max="8446" width="8.85546875" style="8"/>
    <col min="8447" max="8447" width="17.42578125" style="8" customWidth="1"/>
    <col min="8448" max="8448" width="8.85546875" style="8" customWidth="1"/>
    <col min="8449" max="8449" width="43.85546875" style="8" customWidth="1"/>
    <col min="8450" max="8451" width="14.42578125" style="8" customWidth="1"/>
    <col min="8452" max="8452" width="10.85546875" style="8" customWidth="1"/>
    <col min="8453" max="8680" width="8.85546875" style="8"/>
    <col min="8681" max="8681" width="6.42578125" style="8" customWidth="1"/>
    <col min="8682" max="8682" width="9" style="8" customWidth="1"/>
    <col min="8683" max="8683" width="34.42578125" style="8" customWidth="1"/>
    <col min="8684" max="8684" width="10.42578125" style="8" customWidth="1"/>
    <col min="8685" max="8685" width="11.28515625" style="8" customWidth="1"/>
    <col min="8686" max="8686" width="9.5703125" style="8" customWidth="1"/>
    <col min="8687" max="8687" width="10.140625" style="8" customWidth="1"/>
    <col min="8688" max="8688" width="15.28515625" style="8" customWidth="1"/>
    <col min="8689" max="8689" width="12.42578125" style="8" customWidth="1"/>
    <col min="8690" max="8690" width="9.28515625" style="8" bestFit="1" customWidth="1"/>
    <col min="8691" max="8691" width="4" style="8" customWidth="1"/>
    <col min="8692" max="8692" width="8.85546875" style="8" customWidth="1"/>
    <col min="8693" max="8693" width="9.7109375" style="8" customWidth="1"/>
    <col min="8694" max="8694" width="9.85546875" style="8" customWidth="1"/>
    <col min="8695" max="8695" width="15.42578125" style="8" customWidth="1"/>
    <col min="8696" max="8696" width="16.7109375" style="8" customWidth="1"/>
    <col min="8697" max="8697" width="6.7109375" style="8" bestFit="1" customWidth="1"/>
    <col min="8698" max="8698" width="13.7109375" style="8" customWidth="1"/>
    <col min="8699" max="8699" width="14.140625" style="8" customWidth="1"/>
    <col min="8700" max="8700" width="45.140625" style="8" customWidth="1"/>
    <col min="8701" max="8701" width="33.140625" style="8" bestFit="1" customWidth="1"/>
    <col min="8702" max="8702" width="8.85546875" style="8"/>
    <col min="8703" max="8703" width="17.42578125" style="8" customWidth="1"/>
    <col min="8704" max="8704" width="8.85546875" style="8" customWidth="1"/>
    <col min="8705" max="8705" width="43.85546875" style="8" customWidth="1"/>
    <col min="8706" max="8707" width="14.42578125" style="8" customWidth="1"/>
    <col min="8708" max="8708" width="10.85546875" style="8" customWidth="1"/>
    <col min="8709" max="8936" width="8.85546875" style="8"/>
    <col min="8937" max="8937" width="6.42578125" style="8" customWidth="1"/>
    <col min="8938" max="8938" width="9" style="8" customWidth="1"/>
    <col min="8939" max="8939" width="34.42578125" style="8" customWidth="1"/>
    <col min="8940" max="8940" width="10.42578125" style="8" customWidth="1"/>
    <col min="8941" max="8941" width="11.28515625" style="8" customWidth="1"/>
    <col min="8942" max="8942" width="9.5703125" style="8" customWidth="1"/>
    <col min="8943" max="8943" width="10.140625" style="8" customWidth="1"/>
    <col min="8944" max="8944" width="15.28515625" style="8" customWidth="1"/>
    <col min="8945" max="8945" width="12.42578125" style="8" customWidth="1"/>
    <col min="8946" max="8946" width="9.28515625" style="8" bestFit="1" customWidth="1"/>
    <col min="8947" max="8947" width="4" style="8" customWidth="1"/>
    <col min="8948" max="8948" width="8.85546875" style="8" customWidth="1"/>
    <col min="8949" max="8949" width="9.7109375" style="8" customWidth="1"/>
    <col min="8950" max="8950" width="9.85546875" style="8" customWidth="1"/>
    <col min="8951" max="8951" width="15.42578125" style="8" customWidth="1"/>
    <col min="8952" max="8952" width="16.7109375" style="8" customWidth="1"/>
    <col min="8953" max="8953" width="6.7109375" style="8" bestFit="1" customWidth="1"/>
    <col min="8954" max="8954" width="13.7109375" style="8" customWidth="1"/>
    <col min="8955" max="8955" width="14.140625" style="8" customWidth="1"/>
    <col min="8956" max="8956" width="45.140625" style="8" customWidth="1"/>
    <col min="8957" max="8957" width="33.140625" style="8" bestFit="1" customWidth="1"/>
    <col min="8958" max="8958" width="8.85546875" style="8"/>
    <col min="8959" max="8959" width="17.42578125" style="8" customWidth="1"/>
    <col min="8960" max="8960" width="8.85546875" style="8" customWidth="1"/>
    <col min="8961" max="8961" width="43.85546875" style="8" customWidth="1"/>
    <col min="8962" max="8963" width="14.42578125" style="8" customWidth="1"/>
    <col min="8964" max="8964" width="10.85546875" style="8" customWidth="1"/>
    <col min="8965" max="9192" width="8.85546875" style="8"/>
    <col min="9193" max="9193" width="6.42578125" style="8" customWidth="1"/>
    <col min="9194" max="9194" width="9" style="8" customWidth="1"/>
    <col min="9195" max="9195" width="34.42578125" style="8" customWidth="1"/>
    <col min="9196" max="9196" width="10.42578125" style="8" customWidth="1"/>
    <col min="9197" max="9197" width="11.28515625" style="8" customWidth="1"/>
    <col min="9198" max="9198" width="9.5703125" style="8" customWidth="1"/>
    <col min="9199" max="9199" width="10.140625" style="8" customWidth="1"/>
    <col min="9200" max="9200" width="15.28515625" style="8" customWidth="1"/>
    <col min="9201" max="9201" width="12.42578125" style="8" customWidth="1"/>
    <col min="9202" max="9202" width="9.28515625" style="8" bestFit="1" customWidth="1"/>
    <col min="9203" max="9203" width="4" style="8" customWidth="1"/>
    <col min="9204" max="9204" width="8.85546875" style="8" customWidth="1"/>
    <col min="9205" max="9205" width="9.7109375" style="8" customWidth="1"/>
    <col min="9206" max="9206" width="9.85546875" style="8" customWidth="1"/>
    <col min="9207" max="9207" width="15.42578125" style="8" customWidth="1"/>
    <col min="9208" max="9208" width="16.7109375" style="8" customWidth="1"/>
    <col min="9209" max="9209" width="6.7109375" style="8" bestFit="1" customWidth="1"/>
    <col min="9210" max="9210" width="13.7109375" style="8" customWidth="1"/>
    <col min="9211" max="9211" width="14.140625" style="8" customWidth="1"/>
    <col min="9212" max="9212" width="45.140625" style="8" customWidth="1"/>
    <col min="9213" max="9213" width="33.140625" style="8" bestFit="1" customWidth="1"/>
    <col min="9214" max="9214" width="8.85546875" style="8"/>
    <col min="9215" max="9215" width="17.42578125" style="8" customWidth="1"/>
    <col min="9216" max="9216" width="8.85546875" style="8" customWidth="1"/>
    <col min="9217" max="9217" width="43.85546875" style="8" customWidth="1"/>
    <col min="9218" max="9219" width="14.42578125" style="8" customWidth="1"/>
    <col min="9220" max="9220" width="10.85546875" style="8" customWidth="1"/>
    <col min="9221" max="9448" width="8.85546875" style="8"/>
    <col min="9449" max="9449" width="6.42578125" style="8" customWidth="1"/>
    <col min="9450" max="9450" width="9" style="8" customWidth="1"/>
    <col min="9451" max="9451" width="34.42578125" style="8" customWidth="1"/>
    <col min="9452" max="9452" width="10.42578125" style="8" customWidth="1"/>
    <col min="9453" max="9453" width="11.28515625" style="8" customWidth="1"/>
    <col min="9454" max="9454" width="9.5703125" style="8" customWidth="1"/>
    <col min="9455" max="9455" width="10.140625" style="8" customWidth="1"/>
    <col min="9456" max="9456" width="15.28515625" style="8" customWidth="1"/>
    <col min="9457" max="9457" width="12.42578125" style="8" customWidth="1"/>
    <col min="9458" max="9458" width="9.28515625" style="8" bestFit="1" customWidth="1"/>
    <col min="9459" max="9459" width="4" style="8" customWidth="1"/>
    <col min="9460" max="9460" width="8.85546875" style="8" customWidth="1"/>
    <col min="9461" max="9461" width="9.7109375" style="8" customWidth="1"/>
    <col min="9462" max="9462" width="9.85546875" style="8" customWidth="1"/>
    <col min="9463" max="9463" width="15.42578125" style="8" customWidth="1"/>
    <col min="9464" max="9464" width="16.7109375" style="8" customWidth="1"/>
    <col min="9465" max="9465" width="6.7109375" style="8" bestFit="1" customWidth="1"/>
    <col min="9466" max="9466" width="13.7109375" style="8" customWidth="1"/>
    <col min="9467" max="9467" width="14.140625" style="8" customWidth="1"/>
    <col min="9468" max="9468" width="45.140625" style="8" customWidth="1"/>
    <col min="9469" max="9469" width="33.140625" style="8" bestFit="1" customWidth="1"/>
    <col min="9470" max="9470" width="8.85546875" style="8"/>
    <col min="9471" max="9471" width="17.42578125" style="8" customWidth="1"/>
    <col min="9472" max="9472" width="8.85546875" style="8" customWidth="1"/>
    <col min="9473" max="9473" width="43.85546875" style="8" customWidth="1"/>
    <col min="9474" max="9475" width="14.42578125" style="8" customWidth="1"/>
    <col min="9476" max="9476" width="10.85546875" style="8" customWidth="1"/>
    <col min="9477" max="9704" width="8.85546875" style="8"/>
    <col min="9705" max="9705" width="6.42578125" style="8" customWidth="1"/>
    <col min="9706" max="9706" width="9" style="8" customWidth="1"/>
    <col min="9707" max="9707" width="34.42578125" style="8" customWidth="1"/>
    <col min="9708" max="9708" width="10.42578125" style="8" customWidth="1"/>
    <col min="9709" max="9709" width="11.28515625" style="8" customWidth="1"/>
    <col min="9710" max="9710" width="9.5703125" style="8" customWidth="1"/>
    <col min="9711" max="9711" width="10.140625" style="8" customWidth="1"/>
    <col min="9712" max="9712" width="15.28515625" style="8" customWidth="1"/>
    <col min="9713" max="9713" width="12.42578125" style="8" customWidth="1"/>
    <col min="9714" max="9714" width="9.28515625" style="8" bestFit="1" customWidth="1"/>
    <col min="9715" max="9715" width="4" style="8" customWidth="1"/>
    <col min="9716" max="9716" width="8.85546875" style="8" customWidth="1"/>
    <col min="9717" max="9717" width="9.7109375" style="8" customWidth="1"/>
    <col min="9718" max="9718" width="9.85546875" style="8" customWidth="1"/>
    <col min="9719" max="9719" width="15.42578125" style="8" customWidth="1"/>
    <col min="9720" max="9720" width="16.7109375" style="8" customWidth="1"/>
    <col min="9721" max="9721" width="6.7109375" style="8" bestFit="1" customWidth="1"/>
    <col min="9722" max="9722" width="13.7109375" style="8" customWidth="1"/>
    <col min="9723" max="9723" width="14.140625" style="8" customWidth="1"/>
    <col min="9724" max="9724" width="45.140625" style="8" customWidth="1"/>
    <col min="9725" max="9725" width="33.140625" style="8" bestFit="1" customWidth="1"/>
    <col min="9726" max="9726" width="8.85546875" style="8"/>
    <col min="9727" max="9727" width="17.42578125" style="8" customWidth="1"/>
    <col min="9728" max="9728" width="8.85546875" style="8" customWidth="1"/>
    <col min="9729" max="9729" width="43.85546875" style="8" customWidth="1"/>
    <col min="9730" max="9731" width="14.42578125" style="8" customWidth="1"/>
    <col min="9732" max="9732" width="10.85546875" style="8" customWidth="1"/>
    <col min="9733" max="9960" width="8.85546875" style="8"/>
    <col min="9961" max="9961" width="6.42578125" style="8" customWidth="1"/>
    <col min="9962" max="9962" width="9" style="8" customWidth="1"/>
    <col min="9963" max="9963" width="34.42578125" style="8" customWidth="1"/>
    <col min="9964" max="9964" width="10.42578125" style="8" customWidth="1"/>
    <col min="9965" max="9965" width="11.28515625" style="8" customWidth="1"/>
    <col min="9966" max="9966" width="9.5703125" style="8" customWidth="1"/>
    <col min="9967" max="9967" width="10.140625" style="8" customWidth="1"/>
    <col min="9968" max="9968" width="15.28515625" style="8" customWidth="1"/>
    <col min="9969" max="9969" width="12.42578125" style="8" customWidth="1"/>
    <col min="9970" max="9970" width="9.28515625" style="8" bestFit="1" customWidth="1"/>
    <col min="9971" max="9971" width="4" style="8" customWidth="1"/>
    <col min="9972" max="9972" width="8.85546875" style="8" customWidth="1"/>
    <col min="9973" max="9973" width="9.7109375" style="8" customWidth="1"/>
    <col min="9974" max="9974" width="9.85546875" style="8" customWidth="1"/>
    <col min="9975" max="9975" width="15.42578125" style="8" customWidth="1"/>
    <col min="9976" max="9976" width="16.7109375" style="8" customWidth="1"/>
    <col min="9977" max="9977" width="6.7109375" style="8" bestFit="1" customWidth="1"/>
    <col min="9978" max="9978" width="13.7109375" style="8" customWidth="1"/>
    <col min="9979" max="9979" width="14.140625" style="8" customWidth="1"/>
    <col min="9980" max="9980" width="45.140625" style="8" customWidth="1"/>
    <col min="9981" max="9981" width="33.140625" style="8" bestFit="1" customWidth="1"/>
    <col min="9982" max="9982" width="8.85546875" style="8"/>
    <col min="9983" max="9983" width="17.42578125" style="8" customWidth="1"/>
    <col min="9984" max="9984" width="8.85546875" style="8" customWidth="1"/>
    <col min="9985" max="9985" width="43.85546875" style="8" customWidth="1"/>
    <col min="9986" max="9987" width="14.42578125" style="8" customWidth="1"/>
    <col min="9988" max="9988" width="10.85546875" style="8" customWidth="1"/>
    <col min="9989" max="10216" width="8.85546875" style="8"/>
    <col min="10217" max="10217" width="6.42578125" style="8" customWidth="1"/>
    <col min="10218" max="10218" width="9" style="8" customWidth="1"/>
    <col min="10219" max="10219" width="34.42578125" style="8" customWidth="1"/>
    <col min="10220" max="10220" width="10.42578125" style="8" customWidth="1"/>
    <col min="10221" max="10221" width="11.28515625" style="8" customWidth="1"/>
    <col min="10222" max="10222" width="9.5703125" style="8" customWidth="1"/>
    <col min="10223" max="10223" width="10.140625" style="8" customWidth="1"/>
    <col min="10224" max="10224" width="15.28515625" style="8" customWidth="1"/>
    <col min="10225" max="10225" width="12.42578125" style="8" customWidth="1"/>
    <col min="10226" max="10226" width="9.28515625" style="8" bestFit="1" customWidth="1"/>
    <col min="10227" max="10227" width="4" style="8" customWidth="1"/>
    <col min="10228" max="10228" width="8.85546875" style="8" customWidth="1"/>
    <col min="10229" max="10229" width="9.7109375" style="8" customWidth="1"/>
    <col min="10230" max="10230" width="9.85546875" style="8" customWidth="1"/>
    <col min="10231" max="10231" width="15.42578125" style="8" customWidth="1"/>
    <col min="10232" max="10232" width="16.7109375" style="8" customWidth="1"/>
    <col min="10233" max="10233" width="6.7109375" style="8" bestFit="1" customWidth="1"/>
    <col min="10234" max="10234" width="13.7109375" style="8" customWidth="1"/>
    <col min="10235" max="10235" width="14.140625" style="8" customWidth="1"/>
    <col min="10236" max="10236" width="45.140625" style="8" customWidth="1"/>
    <col min="10237" max="10237" width="33.140625" style="8" bestFit="1" customWidth="1"/>
    <col min="10238" max="10238" width="8.85546875" style="8"/>
    <col min="10239" max="10239" width="17.42578125" style="8" customWidth="1"/>
    <col min="10240" max="10240" width="8.85546875" style="8" customWidth="1"/>
    <col min="10241" max="10241" width="43.85546875" style="8" customWidth="1"/>
    <col min="10242" max="10243" width="14.42578125" style="8" customWidth="1"/>
    <col min="10244" max="10244" width="10.85546875" style="8" customWidth="1"/>
    <col min="10245" max="10472" width="8.85546875" style="8"/>
    <col min="10473" max="10473" width="6.42578125" style="8" customWidth="1"/>
    <col min="10474" max="10474" width="9" style="8" customWidth="1"/>
    <col min="10475" max="10475" width="34.42578125" style="8" customWidth="1"/>
    <col min="10476" max="10476" width="10.42578125" style="8" customWidth="1"/>
    <col min="10477" max="10477" width="11.28515625" style="8" customWidth="1"/>
    <col min="10478" max="10478" width="9.5703125" style="8" customWidth="1"/>
    <col min="10479" max="10479" width="10.140625" style="8" customWidth="1"/>
    <col min="10480" max="10480" width="15.28515625" style="8" customWidth="1"/>
    <col min="10481" max="10481" width="12.42578125" style="8" customWidth="1"/>
    <col min="10482" max="10482" width="9.28515625" style="8" bestFit="1" customWidth="1"/>
    <col min="10483" max="10483" width="4" style="8" customWidth="1"/>
    <col min="10484" max="10484" width="8.85546875" style="8" customWidth="1"/>
    <col min="10485" max="10485" width="9.7109375" style="8" customWidth="1"/>
    <col min="10486" max="10486" width="9.85546875" style="8" customWidth="1"/>
    <col min="10487" max="10487" width="15.42578125" style="8" customWidth="1"/>
    <col min="10488" max="10488" width="16.7109375" style="8" customWidth="1"/>
    <col min="10489" max="10489" width="6.7109375" style="8" bestFit="1" customWidth="1"/>
    <col min="10490" max="10490" width="13.7109375" style="8" customWidth="1"/>
    <col min="10491" max="10491" width="14.140625" style="8" customWidth="1"/>
    <col min="10492" max="10492" width="45.140625" style="8" customWidth="1"/>
    <col min="10493" max="10493" width="33.140625" style="8" bestFit="1" customWidth="1"/>
    <col min="10494" max="10494" width="8.85546875" style="8"/>
    <col min="10495" max="10495" width="17.42578125" style="8" customWidth="1"/>
    <col min="10496" max="10496" width="8.85546875" style="8" customWidth="1"/>
    <col min="10497" max="10497" width="43.85546875" style="8" customWidth="1"/>
    <col min="10498" max="10499" width="14.42578125" style="8" customWidth="1"/>
    <col min="10500" max="10500" width="10.85546875" style="8" customWidth="1"/>
    <col min="10501" max="10728" width="8.85546875" style="8"/>
    <col min="10729" max="10729" width="6.42578125" style="8" customWidth="1"/>
    <col min="10730" max="10730" width="9" style="8" customWidth="1"/>
    <col min="10731" max="10731" width="34.42578125" style="8" customWidth="1"/>
    <col min="10732" max="10732" width="10.42578125" style="8" customWidth="1"/>
    <col min="10733" max="10733" width="11.28515625" style="8" customWidth="1"/>
    <col min="10734" max="10734" width="9.5703125" style="8" customWidth="1"/>
    <col min="10735" max="10735" width="10.140625" style="8" customWidth="1"/>
    <col min="10736" max="10736" width="15.28515625" style="8" customWidth="1"/>
    <col min="10737" max="10737" width="12.42578125" style="8" customWidth="1"/>
    <col min="10738" max="10738" width="9.28515625" style="8" bestFit="1" customWidth="1"/>
    <col min="10739" max="10739" width="4" style="8" customWidth="1"/>
    <col min="10740" max="10740" width="8.85546875" style="8" customWidth="1"/>
    <col min="10741" max="10741" width="9.7109375" style="8" customWidth="1"/>
    <col min="10742" max="10742" width="9.85546875" style="8" customWidth="1"/>
    <col min="10743" max="10743" width="15.42578125" style="8" customWidth="1"/>
    <col min="10744" max="10744" width="16.7109375" style="8" customWidth="1"/>
    <col min="10745" max="10745" width="6.7109375" style="8" bestFit="1" customWidth="1"/>
    <col min="10746" max="10746" width="13.7109375" style="8" customWidth="1"/>
    <col min="10747" max="10747" width="14.140625" style="8" customWidth="1"/>
    <col min="10748" max="10748" width="45.140625" style="8" customWidth="1"/>
    <col min="10749" max="10749" width="33.140625" style="8" bestFit="1" customWidth="1"/>
    <col min="10750" max="10750" width="8.85546875" style="8"/>
    <col min="10751" max="10751" width="17.42578125" style="8" customWidth="1"/>
    <col min="10752" max="10752" width="8.85546875" style="8" customWidth="1"/>
    <col min="10753" max="10753" width="43.85546875" style="8" customWidth="1"/>
    <col min="10754" max="10755" width="14.42578125" style="8" customWidth="1"/>
    <col min="10756" max="10756" width="10.85546875" style="8" customWidth="1"/>
    <col min="10757" max="10984" width="8.85546875" style="8"/>
    <col min="10985" max="10985" width="6.42578125" style="8" customWidth="1"/>
    <col min="10986" max="10986" width="9" style="8" customWidth="1"/>
    <col min="10987" max="10987" width="34.42578125" style="8" customWidth="1"/>
    <col min="10988" max="10988" width="10.42578125" style="8" customWidth="1"/>
    <col min="10989" max="10989" width="11.28515625" style="8" customWidth="1"/>
    <col min="10990" max="10990" width="9.5703125" style="8" customWidth="1"/>
    <col min="10991" max="10991" width="10.140625" style="8" customWidth="1"/>
    <col min="10992" max="10992" width="15.28515625" style="8" customWidth="1"/>
    <col min="10993" max="10993" width="12.42578125" style="8" customWidth="1"/>
    <col min="10994" max="10994" width="9.28515625" style="8" bestFit="1" customWidth="1"/>
    <col min="10995" max="10995" width="4" style="8" customWidth="1"/>
    <col min="10996" max="10996" width="8.85546875" style="8" customWidth="1"/>
    <col min="10997" max="10997" width="9.7109375" style="8" customWidth="1"/>
    <col min="10998" max="10998" width="9.85546875" style="8" customWidth="1"/>
    <col min="10999" max="10999" width="15.42578125" style="8" customWidth="1"/>
    <col min="11000" max="11000" width="16.7109375" style="8" customWidth="1"/>
    <col min="11001" max="11001" width="6.7109375" style="8" bestFit="1" customWidth="1"/>
    <col min="11002" max="11002" width="13.7109375" style="8" customWidth="1"/>
    <col min="11003" max="11003" width="14.140625" style="8" customWidth="1"/>
    <col min="11004" max="11004" width="45.140625" style="8" customWidth="1"/>
    <col min="11005" max="11005" width="33.140625" style="8" bestFit="1" customWidth="1"/>
    <col min="11006" max="11006" width="8.85546875" style="8"/>
    <col min="11007" max="11007" width="17.42578125" style="8" customWidth="1"/>
    <col min="11008" max="11008" width="8.85546875" style="8" customWidth="1"/>
    <col min="11009" max="11009" width="43.85546875" style="8" customWidth="1"/>
    <col min="11010" max="11011" width="14.42578125" style="8" customWidth="1"/>
    <col min="11012" max="11012" width="10.85546875" style="8" customWidth="1"/>
    <col min="11013" max="11240" width="8.85546875" style="8"/>
    <col min="11241" max="11241" width="6.42578125" style="8" customWidth="1"/>
    <col min="11242" max="11242" width="9" style="8" customWidth="1"/>
    <col min="11243" max="11243" width="34.42578125" style="8" customWidth="1"/>
    <col min="11244" max="11244" width="10.42578125" style="8" customWidth="1"/>
    <col min="11245" max="11245" width="11.28515625" style="8" customWidth="1"/>
    <col min="11246" max="11246" width="9.5703125" style="8" customWidth="1"/>
    <col min="11247" max="11247" width="10.140625" style="8" customWidth="1"/>
    <col min="11248" max="11248" width="15.28515625" style="8" customWidth="1"/>
    <col min="11249" max="11249" width="12.42578125" style="8" customWidth="1"/>
    <col min="11250" max="11250" width="9.28515625" style="8" bestFit="1" customWidth="1"/>
    <col min="11251" max="11251" width="4" style="8" customWidth="1"/>
    <col min="11252" max="11252" width="8.85546875" style="8" customWidth="1"/>
    <col min="11253" max="11253" width="9.7109375" style="8" customWidth="1"/>
    <col min="11254" max="11254" width="9.85546875" style="8" customWidth="1"/>
    <col min="11255" max="11255" width="15.42578125" style="8" customWidth="1"/>
    <col min="11256" max="11256" width="16.7109375" style="8" customWidth="1"/>
    <col min="11257" max="11257" width="6.7109375" style="8" bestFit="1" customWidth="1"/>
    <col min="11258" max="11258" width="13.7109375" style="8" customWidth="1"/>
    <col min="11259" max="11259" width="14.140625" style="8" customWidth="1"/>
    <col min="11260" max="11260" width="45.140625" style="8" customWidth="1"/>
    <col min="11261" max="11261" width="33.140625" style="8" bestFit="1" customWidth="1"/>
    <col min="11262" max="11262" width="8.85546875" style="8"/>
    <col min="11263" max="11263" width="17.42578125" style="8" customWidth="1"/>
    <col min="11264" max="11264" width="8.85546875" style="8" customWidth="1"/>
    <col min="11265" max="11265" width="43.85546875" style="8" customWidth="1"/>
    <col min="11266" max="11267" width="14.42578125" style="8" customWidth="1"/>
    <col min="11268" max="11268" width="10.85546875" style="8" customWidth="1"/>
    <col min="11269" max="11496" width="8.85546875" style="8"/>
    <col min="11497" max="11497" width="6.42578125" style="8" customWidth="1"/>
    <col min="11498" max="11498" width="9" style="8" customWidth="1"/>
    <col min="11499" max="11499" width="34.42578125" style="8" customWidth="1"/>
    <col min="11500" max="11500" width="10.42578125" style="8" customWidth="1"/>
    <col min="11501" max="11501" width="11.28515625" style="8" customWidth="1"/>
    <col min="11502" max="11502" width="9.5703125" style="8" customWidth="1"/>
    <col min="11503" max="11503" width="10.140625" style="8" customWidth="1"/>
    <col min="11504" max="11504" width="15.28515625" style="8" customWidth="1"/>
    <col min="11505" max="11505" width="12.42578125" style="8" customWidth="1"/>
    <col min="11506" max="11506" width="9.28515625" style="8" bestFit="1" customWidth="1"/>
    <col min="11507" max="11507" width="4" style="8" customWidth="1"/>
    <col min="11508" max="11508" width="8.85546875" style="8" customWidth="1"/>
    <col min="11509" max="11509" width="9.7109375" style="8" customWidth="1"/>
    <col min="11510" max="11510" width="9.85546875" style="8" customWidth="1"/>
    <col min="11511" max="11511" width="15.42578125" style="8" customWidth="1"/>
    <col min="11512" max="11512" width="16.7109375" style="8" customWidth="1"/>
    <col min="11513" max="11513" width="6.7109375" style="8" bestFit="1" customWidth="1"/>
    <col min="11514" max="11514" width="13.7109375" style="8" customWidth="1"/>
    <col min="11515" max="11515" width="14.140625" style="8" customWidth="1"/>
    <col min="11516" max="11516" width="45.140625" style="8" customWidth="1"/>
    <col min="11517" max="11517" width="33.140625" style="8" bestFit="1" customWidth="1"/>
    <col min="11518" max="11518" width="8.85546875" style="8"/>
    <col min="11519" max="11519" width="17.42578125" style="8" customWidth="1"/>
    <col min="11520" max="11520" width="8.85546875" style="8" customWidth="1"/>
    <col min="11521" max="11521" width="43.85546875" style="8" customWidth="1"/>
    <col min="11522" max="11523" width="14.42578125" style="8" customWidth="1"/>
    <col min="11524" max="11524" width="10.85546875" style="8" customWidth="1"/>
    <col min="11525" max="11752" width="8.85546875" style="8"/>
    <col min="11753" max="11753" width="6.42578125" style="8" customWidth="1"/>
    <col min="11754" max="11754" width="9" style="8" customWidth="1"/>
    <col min="11755" max="11755" width="34.42578125" style="8" customWidth="1"/>
    <col min="11756" max="11756" width="10.42578125" style="8" customWidth="1"/>
    <col min="11757" max="11757" width="11.28515625" style="8" customWidth="1"/>
    <col min="11758" max="11758" width="9.5703125" style="8" customWidth="1"/>
    <col min="11759" max="11759" width="10.140625" style="8" customWidth="1"/>
    <col min="11760" max="11760" width="15.28515625" style="8" customWidth="1"/>
    <col min="11761" max="11761" width="12.42578125" style="8" customWidth="1"/>
    <col min="11762" max="11762" width="9.28515625" style="8" bestFit="1" customWidth="1"/>
    <col min="11763" max="11763" width="4" style="8" customWidth="1"/>
    <col min="11764" max="11764" width="8.85546875" style="8" customWidth="1"/>
    <col min="11765" max="11765" width="9.7109375" style="8" customWidth="1"/>
    <col min="11766" max="11766" width="9.85546875" style="8" customWidth="1"/>
    <col min="11767" max="11767" width="15.42578125" style="8" customWidth="1"/>
    <col min="11768" max="11768" width="16.7109375" style="8" customWidth="1"/>
    <col min="11769" max="11769" width="6.7109375" style="8" bestFit="1" customWidth="1"/>
    <col min="11770" max="11770" width="13.7109375" style="8" customWidth="1"/>
    <col min="11771" max="11771" width="14.140625" style="8" customWidth="1"/>
    <col min="11772" max="11772" width="45.140625" style="8" customWidth="1"/>
    <col min="11773" max="11773" width="33.140625" style="8" bestFit="1" customWidth="1"/>
    <col min="11774" max="11774" width="8.85546875" style="8"/>
    <col min="11775" max="11775" width="17.42578125" style="8" customWidth="1"/>
    <col min="11776" max="11776" width="8.85546875" style="8" customWidth="1"/>
    <col min="11777" max="11777" width="43.85546875" style="8" customWidth="1"/>
    <col min="11778" max="11779" width="14.42578125" style="8" customWidth="1"/>
    <col min="11780" max="11780" width="10.85546875" style="8" customWidth="1"/>
    <col min="11781" max="12008" width="8.85546875" style="8"/>
    <col min="12009" max="12009" width="6.42578125" style="8" customWidth="1"/>
    <col min="12010" max="12010" width="9" style="8" customWidth="1"/>
    <col min="12011" max="12011" width="34.42578125" style="8" customWidth="1"/>
    <col min="12012" max="12012" width="10.42578125" style="8" customWidth="1"/>
    <col min="12013" max="12013" width="11.28515625" style="8" customWidth="1"/>
    <col min="12014" max="12014" width="9.5703125" style="8" customWidth="1"/>
    <col min="12015" max="12015" width="10.140625" style="8" customWidth="1"/>
    <col min="12016" max="12016" width="15.28515625" style="8" customWidth="1"/>
    <col min="12017" max="12017" width="12.42578125" style="8" customWidth="1"/>
    <col min="12018" max="12018" width="9.28515625" style="8" bestFit="1" customWidth="1"/>
    <col min="12019" max="12019" width="4" style="8" customWidth="1"/>
    <col min="12020" max="12020" width="8.85546875" style="8" customWidth="1"/>
    <col min="12021" max="12021" width="9.7109375" style="8" customWidth="1"/>
    <col min="12022" max="12022" width="9.85546875" style="8" customWidth="1"/>
    <col min="12023" max="12023" width="15.42578125" style="8" customWidth="1"/>
    <col min="12024" max="12024" width="16.7109375" style="8" customWidth="1"/>
    <col min="12025" max="12025" width="6.7109375" style="8" bestFit="1" customWidth="1"/>
    <col min="12026" max="12026" width="13.7109375" style="8" customWidth="1"/>
    <col min="12027" max="12027" width="14.140625" style="8" customWidth="1"/>
    <col min="12028" max="12028" width="45.140625" style="8" customWidth="1"/>
    <col min="12029" max="12029" width="33.140625" style="8" bestFit="1" customWidth="1"/>
    <col min="12030" max="12030" width="8.85546875" style="8"/>
    <col min="12031" max="12031" width="17.42578125" style="8" customWidth="1"/>
    <col min="12032" max="12032" width="8.85546875" style="8" customWidth="1"/>
    <col min="12033" max="12033" width="43.85546875" style="8" customWidth="1"/>
    <col min="12034" max="12035" width="14.42578125" style="8" customWidth="1"/>
    <col min="12036" max="12036" width="10.85546875" style="8" customWidth="1"/>
    <col min="12037" max="12264" width="8.85546875" style="8"/>
    <col min="12265" max="12265" width="6.42578125" style="8" customWidth="1"/>
    <col min="12266" max="12266" width="9" style="8" customWidth="1"/>
    <col min="12267" max="12267" width="34.42578125" style="8" customWidth="1"/>
    <col min="12268" max="12268" width="10.42578125" style="8" customWidth="1"/>
    <col min="12269" max="12269" width="11.28515625" style="8" customWidth="1"/>
    <col min="12270" max="12270" width="9.5703125" style="8" customWidth="1"/>
    <col min="12271" max="12271" width="10.140625" style="8" customWidth="1"/>
    <col min="12272" max="12272" width="15.28515625" style="8" customWidth="1"/>
    <col min="12273" max="12273" width="12.42578125" style="8" customWidth="1"/>
    <col min="12274" max="12274" width="9.28515625" style="8" bestFit="1" customWidth="1"/>
    <col min="12275" max="12275" width="4" style="8" customWidth="1"/>
    <col min="12276" max="12276" width="8.85546875" style="8" customWidth="1"/>
    <col min="12277" max="12277" width="9.7109375" style="8" customWidth="1"/>
    <col min="12278" max="12278" width="9.85546875" style="8" customWidth="1"/>
    <col min="12279" max="12279" width="15.42578125" style="8" customWidth="1"/>
    <col min="12280" max="12280" width="16.7109375" style="8" customWidth="1"/>
    <col min="12281" max="12281" width="6.7109375" style="8" bestFit="1" customWidth="1"/>
    <col min="12282" max="12282" width="13.7109375" style="8" customWidth="1"/>
    <col min="12283" max="12283" width="14.140625" style="8" customWidth="1"/>
    <col min="12284" max="12284" width="45.140625" style="8" customWidth="1"/>
    <col min="12285" max="12285" width="33.140625" style="8" bestFit="1" customWidth="1"/>
    <col min="12286" max="12286" width="8.85546875" style="8"/>
    <col min="12287" max="12287" width="17.42578125" style="8" customWidth="1"/>
    <col min="12288" max="12288" width="8.85546875" style="8" customWidth="1"/>
    <col min="12289" max="12289" width="43.85546875" style="8" customWidth="1"/>
    <col min="12290" max="12291" width="14.42578125" style="8" customWidth="1"/>
    <col min="12292" max="12292" width="10.85546875" style="8" customWidth="1"/>
    <col min="12293" max="12520" width="8.85546875" style="8"/>
    <col min="12521" max="12521" width="6.42578125" style="8" customWidth="1"/>
    <col min="12522" max="12522" width="9" style="8" customWidth="1"/>
    <col min="12523" max="12523" width="34.42578125" style="8" customWidth="1"/>
    <col min="12524" max="12524" width="10.42578125" style="8" customWidth="1"/>
    <col min="12525" max="12525" width="11.28515625" style="8" customWidth="1"/>
    <col min="12526" max="12526" width="9.5703125" style="8" customWidth="1"/>
    <col min="12527" max="12527" width="10.140625" style="8" customWidth="1"/>
    <col min="12528" max="12528" width="15.28515625" style="8" customWidth="1"/>
    <col min="12529" max="12529" width="12.42578125" style="8" customWidth="1"/>
    <col min="12530" max="12530" width="9.28515625" style="8" bestFit="1" customWidth="1"/>
    <col min="12531" max="12531" width="4" style="8" customWidth="1"/>
    <col min="12532" max="12532" width="8.85546875" style="8" customWidth="1"/>
    <col min="12533" max="12533" width="9.7109375" style="8" customWidth="1"/>
    <col min="12534" max="12534" width="9.85546875" style="8" customWidth="1"/>
    <col min="12535" max="12535" width="15.42578125" style="8" customWidth="1"/>
    <col min="12536" max="12536" width="16.7109375" style="8" customWidth="1"/>
    <col min="12537" max="12537" width="6.7109375" style="8" bestFit="1" customWidth="1"/>
    <col min="12538" max="12538" width="13.7109375" style="8" customWidth="1"/>
    <col min="12539" max="12539" width="14.140625" style="8" customWidth="1"/>
    <col min="12540" max="12540" width="45.140625" style="8" customWidth="1"/>
    <col min="12541" max="12541" width="33.140625" style="8" bestFit="1" customWidth="1"/>
    <col min="12542" max="12542" width="8.85546875" style="8"/>
    <col min="12543" max="12543" width="17.42578125" style="8" customWidth="1"/>
    <col min="12544" max="12544" width="8.85546875" style="8" customWidth="1"/>
    <col min="12545" max="12545" width="43.85546875" style="8" customWidth="1"/>
    <col min="12546" max="12547" width="14.42578125" style="8" customWidth="1"/>
    <col min="12548" max="12548" width="10.85546875" style="8" customWidth="1"/>
    <col min="12549" max="12776" width="8.85546875" style="8"/>
    <col min="12777" max="12777" width="6.42578125" style="8" customWidth="1"/>
    <col min="12778" max="12778" width="9" style="8" customWidth="1"/>
    <col min="12779" max="12779" width="34.42578125" style="8" customWidth="1"/>
    <col min="12780" max="12780" width="10.42578125" style="8" customWidth="1"/>
    <col min="12781" max="12781" width="11.28515625" style="8" customWidth="1"/>
    <col min="12782" max="12782" width="9.5703125" style="8" customWidth="1"/>
    <col min="12783" max="12783" width="10.140625" style="8" customWidth="1"/>
    <col min="12784" max="12784" width="15.28515625" style="8" customWidth="1"/>
    <col min="12785" max="12785" width="12.42578125" style="8" customWidth="1"/>
    <col min="12786" max="12786" width="9.28515625" style="8" bestFit="1" customWidth="1"/>
    <col min="12787" max="12787" width="4" style="8" customWidth="1"/>
    <col min="12788" max="12788" width="8.85546875" style="8" customWidth="1"/>
    <col min="12789" max="12789" width="9.7109375" style="8" customWidth="1"/>
    <col min="12790" max="12790" width="9.85546875" style="8" customWidth="1"/>
    <col min="12791" max="12791" width="15.42578125" style="8" customWidth="1"/>
    <col min="12792" max="12792" width="16.7109375" style="8" customWidth="1"/>
    <col min="12793" max="12793" width="6.7109375" style="8" bestFit="1" customWidth="1"/>
    <col min="12794" max="12794" width="13.7109375" style="8" customWidth="1"/>
    <col min="12795" max="12795" width="14.140625" style="8" customWidth="1"/>
    <col min="12796" max="12796" width="45.140625" style="8" customWidth="1"/>
    <col min="12797" max="12797" width="33.140625" style="8" bestFit="1" customWidth="1"/>
    <col min="12798" max="12798" width="8.85546875" style="8"/>
    <col min="12799" max="12799" width="17.42578125" style="8" customWidth="1"/>
    <col min="12800" max="12800" width="8.85546875" style="8" customWidth="1"/>
    <col min="12801" max="12801" width="43.85546875" style="8" customWidth="1"/>
    <col min="12802" max="12803" width="14.42578125" style="8" customWidth="1"/>
    <col min="12804" max="12804" width="10.85546875" style="8" customWidth="1"/>
    <col min="12805" max="13032" width="8.85546875" style="8"/>
    <col min="13033" max="13033" width="6.42578125" style="8" customWidth="1"/>
    <col min="13034" max="13034" width="9" style="8" customWidth="1"/>
    <col min="13035" max="13035" width="34.42578125" style="8" customWidth="1"/>
    <col min="13036" max="13036" width="10.42578125" style="8" customWidth="1"/>
    <col min="13037" max="13037" width="11.28515625" style="8" customWidth="1"/>
    <col min="13038" max="13038" width="9.5703125" style="8" customWidth="1"/>
    <col min="13039" max="13039" width="10.140625" style="8" customWidth="1"/>
    <col min="13040" max="13040" width="15.28515625" style="8" customWidth="1"/>
    <col min="13041" max="13041" width="12.42578125" style="8" customWidth="1"/>
    <col min="13042" max="13042" width="9.28515625" style="8" bestFit="1" customWidth="1"/>
    <col min="13043" max="13043" width="4" style="8" customWidth="1"/>
    <col min="13044" max="13044" width="8.85546875" style="8" customWidth="1"/>
    <col min="13045" max="13045" width="9.7109375" style="8" customWidth="1"/>
    <col min="13046" max="13046" width="9.85546875" style="8" customWidth="1"/>
    <col min="13047" max="13047" width="15.42578125" style="8" customWidth="1"/>
    <col min="13048" max="13048" width="16.7109375" style="8" customWidth="1"/>
    <col min="13049" max="13049" width="6.7109375" style="8" bestFit="1" customWidth="1"/>
    <col min="13050" max="13050" width="13.7109375" style="8" customWidth="1"/>
    <col min="13051" max="13051" width="14.140625" style="8" customWidth="1"/>
    <col min="13052" max="13052" width="45.140625" style="8" customWidth="1"/>
    <col min="13053" max="13053" width="33.140625" style="8" bestFit="1" customWidth="1"/>
    <col min="13054" max="13054" width="8.85546875" style="8"/>
    <col min="13055" max="13055" width="17.42578125" style="8" customWidth="1"/>
    <col min="13056" max="13056" width="8.85546875" style="8" customWidth="1"/>
    <col min="13057" max="13057" width="43.85546875" style="8" customWidth="1"/>
    <col min="13058" max="13059" width="14.42578125" style="8" customWidth="1"/>
    <col min="13060" max="13060" width="10.85546875" style="8" customWidth="1"/>
    <col min="13061" max="13288" width="8.85546875" style="8"/>
    <col min="13289" max="13289" width="6.42578125" style="8" customWidth="1"/>
    <col min="13290" max="13290" width="9" style="8" customWidth="1"/>
    <col min="13291" max="13291" width="34.42578125" style="8" customWidth="1"/>
    <col min="13292" max="13292" width="10.42578125" style="8" customWidth="1"/>
    <col min="13293" max="13293" width="11.28515625" style="8" customWidth="1"/>
    <col min="13294" max="13294" width="9.5703125" style="8" customWidth="1"/>
    <col min="13295" max="13295" width="10.140625" style="8" customWidth="1"/>
    <col min="13296" max="13296" width="15.28515625" style="8" customWidth="1"/>
    <col min="13297" max="13297" width="12.42578125" style="8" customWidth="1"/>
    <col min="13298" max="13298" width="9.28515625" style="8" bestFit="1" customWidth="1"/>
    <col min="13299" max="13299" width="4" style="8" customWidth="1"/>
    <col min="13300" max="13300" width="8.85546875" style="8" customWidth="1"/>
    <col min="13301" max="13301" width="9.7109375" style="8" customWidth="1"/>
    <col min="13302" max="13302" width="9.85546875" style="8" customWidth="1"/>
    <col min="13303" max="13303" width="15.42578125" style="8" customWidth="1"/>
    <col min="13304" max="13304" width="16.7109375" style="8" customWidth="1"/>
    <col min="13305" max="13305" width="6.7109375" style="8" bestFit="1" customWidth="1"/>
    <col min="13306" max="13306" width="13.7109375" style="8" customWidth="1"/>
    <col min="13307" max="13307" width="14.140625" style="8" customWidth="1"/>
    <col min="13308" max="13308" width="45.140625" style="8" customWidth="1"/>
    <col min="13309" max="13309" width="33.140625" style="8" bestFit="1" customWidth="1"/>
    <col min="13310" max="13310" width="8.85546875" style="8"/>
    <col min="13311" max="13311" width="17.42578125" style="8" customWidth="1"/>
    <col min="13312" max="13312" width="8.85546875" style="8" customWidth="1"/>
    <col min="13313" max="13313" width="43.85546875" style="8" customWidth="1"/>
    <col min="13314" max="13315" width="14.42578125" style="8" customWidth="1"/>
    <col min="13316" max="13316" width="10.85546875" style="8" customWidth="1"/>
    <col min="13317" max="13544" width="8.85546875" style="8"/>
    <col min="13545" max="13545" width="6.42578125" style="8" customWidth="1"/>
    <col min="13546" max="13546" width="9" style="8" customWidth="1"/>
    <col min="13547" max="13547" width="34.42578125" style="8" customWidth="1"/>
    <col min="13548" max="13548" width="10.42578125" style="8" customWidth="1"/>
    <col min="13549" max="13549" width="11.28515625" style="8" customWidth="1"/>
    <col min="13550" max="13550" width="9.5703125" style="8" customWidth="1"/>
    <col min="13551" max="13551" width="10.140625" style="8" customWidth="1"/>
    <col min="13552" max="13552" width="15.28515625" style="8" customWidth="1"/>
    <col min="13553" max="13553" width="12.42578125" style="8" customWidth="1"/>
    <col min="13554" max="13554" width="9.28515625" style="8" bestFit="1" customWidth="1"/>
    <col min="13555" max="13555" width="4" style="8" customWidth="1"/>
    <col min="13556" max="13556" width="8.85546875" style="8" customWidth="1"/>
    <col min="13557" max="13557" width="9.7109375" style="8" customWidth="1"/>
    <col min="13558" max="13558" width="9.85546875" style="8" customWidth="1"/>
    <col min="13559" max="13559" width="15.42578125" style="8" customWidth="1"/>
    <col min="13560" max="13560" width="16.7109375" style="8" customWidth="1"/>
    <col min="13561" max="13561" width="6.7109375" style="8" bestFit="1" customWidth="1"/>
    <col min="13562" max="13562" width="13.7109375" style="8" customWidth="1"/>
    <col min="13563" max="13563" width="14.140625" style="8" customWidth="1"/>
    <col min="13564" max="13564" width="45.140625" style="8" customWidth="1"/>
    <col min="13565" max="13565" width="33.140625" style="8" bestFit="1" customWidth="1"/>
    <col min="13566" max="13566" width="8.85546875" style="8"/>
    <col min="13567" max="13567" width="17.42578125" style="8" customWidth="1"/>
    <col min="13568" max="13568" width="8.85546875" style="8" customWidth="1"/>
    <col min="13569" max="13569" width="43.85546875" style="8" customWidth="1"/>
    <col min="13570" max="13571" width="14.42578125" style="8" customWidth="1"/>
    <col min="13572" max="13572" width="10.85546875" style="8" customWidth="1"/>
    <col min="13573" max="13800" width="8.85546875" style="8"/>
    <col min="13801" max="13801" width="6.42578125" style="8" customWidth="1"/>
    <col min="13802" max="13802" width="9" style="8" customWidth="1"/>
    <col min="13803" max="13803" width="34.42578125" style="8" customWidth="1"/>
    <col min="13804" max="13804" width="10.42578125" style="8" customWidth="1"/>
    <col min="13805" max="13805" width="11.28515625" style="8" customWidth="1"/>
    <col min="13806" max="13806" width="9.5703125" style="8" customWidth="1"/>
    <col min="13807" max="13807" width="10.140625" style="8" customWidth="1"/>
    <col min="13808" max="13808" width="15.28515625" style="8" customWidth="1"/>
    <col min="13809" max="13809" width="12.42578125" style="8" customWidth="1"/>
    <col min="13810" max="13810" width="9.28515625" style="8" bestFit="1" customWidth="1"/>
    <col min="13811" max="13811" width="4" style="8" customWidth="1"/>
    <col min="13812" max="13812" width="8.85546875" style="8" customWidth="1"/>
    <col min="13813" max="13813" width="9.7109375" style="8" customWidth="1"/>
    <col min="13814" max="13814" width="9.85546875" style="8" customWidth="1"/>
    <col min="13815" max="13815" width="15.42578125" style="8" customWidth="1"/>
    <col min="13816" max="13816" width="16.7109375" style="8" customWidth="1"/>
    <col min="13817" max="13817" width="6.7109375" style="8" bestFit="1" customWidth="1"/>
    <col min="13818" max="13818" width="13.7109375" style="8" customWidth="1"/>
    <col min="13819" max="13819" width="14.140625" style="8" customWidth="1"/>
    <col min="13820" max="13820" width="45.140625" style="8" customWidth="1"/>
    <col min="13821" max="13821" width="33.140625" style="8" bestFit="1" customWidth="1"/>
    <col min="13822" max="13822" width="8.85546875" style="8"/>
    <col min="13823" max="13823" width="17.42578125" style="8" customWidth="1"/>
    <col min="13824" max="13824" width="8.85546875" style="8" customWidth="1"/>
    <col min="13825" max="13825" width="43.85546875" style="8" customWidth="1"/>
    <col min="13826" max="13827" width="14.42578125" style="8" customWidth="1"/>
    <col min="13828" max="13828" width="10.85546875" style="8" customWidth="1"/>
    <col min="13829" max="14056" width="8.85546875" style="8"/>
    <col min="14057" max="14057" width="6.42578125" style="8" customWidth="1"/>
    <col min="14058" max="14058" width="9" style="8" customWidth="1"/>
    <col min="14059" max="14059" width="34.42578125" style="8" customWidth="1"/>
    <col min="14060" max="14060" width="10.42578125" style="8" customWidth="1"/>
    <col min="14061" max="14061" width="11.28515625" style="8" customWidth="1"/>
    <col min="14062" max="14062" width="9.5703125" style="8" customWidth="1"/>
    <col min="14063" max="14063" width="10.140625" style="8" customWidth="1"/>
    <col min="14064" max="14064" width="15.28515625" style="8" customWidth="1"/>
    <col min="14065" max="14065" width="12.42578125" style="8" customWidth="1"/>
    <col min="14066" max="14066" width="9.28515625" style="8" bestFit="1" customWidth="1"/>
    <col min="14067" max="14067" width="4" style="8" customWidth="1"/>
    <col min="14068" max="14068" width="8.85546875" style="8" customWidth="1"/>
    <col min="14069" max="14069" width="9.7109375" style="8" customWidth="1"/>
    <col min="14070" max="14070" width="9.85546875" style="8" customWidth="1"/>
    <col min="14071" max="14071" width="15.42578125" style="8" customWidth="1"/>
    <col min="14072" max="14072" width="16.7109375" style="8" customWidth="1"/>
    <col min="14073" max="14073" width="6.7109375" style="8" bestFit="1" customWidth="1"/>
    <col min="14074" max="14074" width="13.7109375" style="8" customWidth="1"/>
    <col min="14075" max="14075" width="14.140625" style="8" customWidth="1"/>
    <col min="14076" max="14076" width="45.140625" style="8" customWidth="1"/>
    <col min="14077" max="14077" width="33.140625" style="8" bestFit="1" customWidth="1"/>
    <col min="14078" max="14078" width="8.85546875" style="8"/>
    <col min="14079" max="14079" width="17.42578125" style="8" customWidth="1"/>
    <col min="14080" max="14080" width="8.85546875" style="8" customWidth="1"/>
    <col min="14081" max="14081" width="43.85546875" style="8" customWidth="1"/>
    <col min="14082" max="14083" width="14.42578125" style="8" customWidth="1"/>
    <col min="14084" max="14084" width="10.85546875" style="8" customWidth="1"/>
    <col min="14085" max="14312" width="8.85546875" style="8"/>
    <col min="14313" max="14313" width="6.42578125" style="8" customWidth="1"/>
    <col min="14314" max="14314" width="9" style="8" customWidth="1"/>
    <col min="14315" max="14315" width="34.42578125" style="8" customWidth="1"/>
    <col min="14316" max="14316" width="10.42578125" style="8" customWidth="1"/>
    <col min="14317" max="14317" width="11.28515625" style="8" customWidth="1"/>
    <col min="14318" max="14318" width="9.5703125" style="8" customWidth="1"/>
    <col min="14319" max="14319" width="10.140625" style="8" customWidth="1"/>
    <col min="14320" max="14320" width="15.28515625" style="8" customWidth="1"/>
    <col min="14321" max="14321" width="12.42578125" style="8" customWidth="1"/>
    <col min="14322" max="14322" width="9.28515625" style="8" bestFit="1" customWidth="1"/>
    <col min="14323" max="14323" width="4" style="8" customWidth="1"/>
    <col min="14324" max="14324" width="8.85546875" style="8" customWidth="1"/>
    <col min="14325" max="14325" width="9.7109375" style="8" customWidth="1"/>
    <col min="14326" max="14326" width="9.85546875" style="8" customWidth="1"/>
    <col min="14327" max="14327" width="15.42578125" style="8" customWidth="1"/>
    <col min="14328" max="14328" width="16.7109375" style="8" customWidth="1"/>
    <col min="14329" max="14329" width="6.7109375" style="8" bestFit="1" customWidth="1"/>
    <col min="14330" max="14330" width="13.7109375" style="8" customWidth="1"/>
    <col min="14331" max="14331" width="14.140625" style="8" customWidth="1"/>
    <col min="14332" max="14332" width="45.140625" style="8" customWidth="1"/>
    <col min="14333" max="14333" width="33.140625" style="8" bestFit="1" customWidth="1"/>
    <col min="14334" max="14334" width="8.85546875" style="8"/>
    <col min="14335" max="14335" width="17.42578125" style="8" customWidth="1"/>
    <col min="14336" max="14336" width="8.85546875" style="8" customWidth="1"/>
    <col min="14337" max="14337" width="43.85546875" style="8" customWidth="1"/>
    <col min="14338" max="14339" width="14.42578125" style="8" customWidth="1"/>
    <col min="14340" max="14340" width="10.85546875" style="8" customWidth="1"/>
    <col min="14341" max="14568" width="8.85546875" style="8"/>
    <col min="14569" max="14569" width="6.42578125" style="8" customWidth="1"/>
    <col min="14570" max="14570" width="9" style="8" customWidth="1"/>
    <col min="14571" max="14571" width="34.42578125" style="8" customWidth="1"/>
    <col min="14572" max="14572" width="10.42578125" style="8" customWidth="1"/>
    <col min="14573" max="14573" width="11.28515625" style="8" customWidth="1"/>
    <col min="14574" max="14574" width="9.5703125" style="8" customWidth="1"/>
    <col min="14575" max="14575" width="10.140625" style="8" customWidth="1"/>
    <col min="14576" max="14576" width="15.28515625" style="8" customWidth="1"/>
    <col min="14577" max="14577" width="12.42578125" style="8" customWidth="1"/>
    <col min="14578" max="14578" width="9.28515625" style="8" bestFit="1" customWidth="1"/>
    <col min="14579" max="14579" width="4" style="8" customWidth="1"/>
    <col min="14580" max="14580" width="8.85546875" style="8" customWidth="1"/>
    <col min="14581" max="14581" width="9.7109375" style="8" customWidth="1"/>
    <col min="14582" max="14582" width="9.85546875" style="8" customWidth="1"/>
    <col min="14583" max="14583" width="15.42578125" style="8" customWidth="1"/>
    <col min="14584" max="14584" width="16.7109375" style="8" customWidth="1"/>
    <col min="14585" max="14585" width="6.7109375" style="8" bestFit="1" customWidth="1"/>
    <col min="14586" max="14586" width="13.7109375" style="8" customWidth="1"/>
    <col min="14587" max="14587" width="14.140625" style="8" customWidth="1"/>
    <col min="14588" max="14588" width="45.140625" style="8" customWidth="1"/>
    <col min="14589" max="14589" width="33.140625" style="8" bestFit="1" customWidth="1"/>
    <col min="14590" max="14590" width="8.85546875" style="8"/>
    <col min="14591" max="14591" width="17.42578125" style="8" customWidth="1"/>
    <col min="14592" max="14592" width="8.85546875" style="8" customWidth="1"/>
    <col min="14593" max="14593" width="43.85546875" style="8" customWidth="1"/>
    <col min="14594" max="14595" width="14.42578125" style="8" customWidth="1"/>
    <col min="14596" max="14596" width="10.85546875" style="8" customWidth="1"/>
    <col min="14597" max="14824" width="8.85546875" style="8"/>
    <col min="14825" max="14825" width="6.42578125" style="8" customWidth="1"/>
    <col min="14826" max="14826" width="9" style="8" customWidth="1"/>
    <col min="14827" max="14827" width="34.42578125" style="8" customWidth="1"/>
    <col min="14828" max="14828" width="10.42578125" style="8" customWidth="1"/>
    <col min="14829" max="14829" width="11.28515625" style="8" customWidth="1"/>
    <col min="14830" max="14830" width="9.5703125" style="8" customWidth="1"/>
    <col min="14831" max="14831" width="10.140625" style="8" customWidth="1"/>
    <col min="14832" max="14832" width="15.28515625" style="8" customWidth="1"/>
    <col min="14833" max="14833" width="12.42578125" style="8" customWidth="1"/>
    <col min="14834" max="14834" width="9.28515625" style="8" bestFit="1" customWidth="1"/>
    <col min="14835" max="14835" width="4" style="8" customWidth="1"/>
    <col min="14836" max="14836" width="8.85546875" style="8" customWidth="1"/>
    <col min="14837" max="14837" width="9.7109375" style="8" customWidth="1"/>
    <col min="14838" max="14838" width="9.85546875" style="8" customWidth="1"/>
    <col min="14839" max="14839" width="15.42578125" style="8" customWidth="1"/>
    <col min="14840" max="14840" width="16.7109375" style="8" customWidth="1"/>
    <col min="14841" max="14841" width="6.7109375" style="8" bestFit="1" customWidth="1"/>
    <col min="14842" max="14842" width="13.7109375" style="8" customWidth="1"/>
    <col min="14843" max="14843" width="14.140625" style="8" customWidth="1"/>
    <col min="14844" max="14844" width="45.140625" style="8" customWidth="1"/>
    <col min="14845" max="14845" width="33.140625" style="8" bestFit="1" customWidth="1"/>
    <col min="14846" max="14846" width="8.85546875" style="8"/>
    <col min="14847" max="14847" width="17.42578125" style="8" customWidth="1"/>
    <col min="14848" max="14848" width="8.85546875" style="8" customWidth="1"/>
    <col min="14849" max="14849" width="43.85546875" style="8" customWidth="1"/>
    <col min="14850" max="14851" width="14.42578125" style="8" customWidth="1"/>
    <col min="14852" max="14852" width="10.85546875" style="8" customWidth="1"/>
    <col min="14853" max="15080" width="8.85546875" style="8"/>
    <col min="15081" max="15081" width="6.42578125" style="8" customWidth="1"/>
    <col min="15082" max="15082" width="9" style="8" customWidth="1"/>
    <col min="15083" max="15083" width="34.42578125" style="8" customWidth="1"/>
    <col min="15084" max="15084" width="10.42578125" style="8" customWidth="1"/>
    <col min="15085" max="15085" width="11.28515625" style="8" customWidth="1"/>
    <col min="15086" max="15086" width="9.5703125" style="8" customWidth="1"/>
    <col min="15087" max="15087" width="10.140625" style="8" customWidth="1"/>
    <col min="15088" max="15088" width="15.28515625" style="8" customWidth="1"/>
    <col min="15089" max="15089" width="12.42578125" style="8" customWidth="1"/>
    <col min="15090" max="15090" width="9.28515625" style="8" bestFit="1" customWidth="1"/>
    <col min="15091" max="15091" width="4" style="8" customWidth="1"/>
    <col min="15092" max="15092" width="8.85546875" style="8" customWidth="1"/>
    <col min="15093" max="15093" width="9.7109375" style="8" customWidth="1"/>
    <col min="15094" max="15094" width="9.85546875" style="8" customWidth="1"/>
    <col min="15095" max="15095" width="15.42578125" style="8" customWidth="1"/>
    <col min="15096" max="15096" width="16.7109375" style="8" customWidth="1"/>
    <col min="15097" max="15097" width="6.7109375" style="8" bestFit="1" customWidth="1"/>
    <col min="15098" max="15098" width="13.7109375" style="8" customWidth="1"/>
    <col min="15099" max="15099" width="14.140625" style="8" customWidth="1"/>
    <col min="15100" max="15100" width="45.140625" style="8" customWidth="1"/>
    <col min="15101" max="15101" width="33.140625" style="8" bestFit="1" customWidth="1"/>
    <col min="15102" max="15102" width="8.85546875" style="8"/>
    <col min="15103" max="15103" width="17.42578125" style="8" customWidth="1"/>
    <col min="15104" max="15104" width="8.85546875" style="8" customWidth="1"/>
    <col min="15105" max="15105" width="43.85546875" style="8" customWidth="1"/>
    <col min="15106" max="15107" width="14.42578125" style="8" customWidth="1"/>
    <col min="15108" max="15108" width="10.85546875" style="8" customWidth="1"/>
    <col min="15109" max="15336" width="8.85546875" style="8"/>
    <col min="15337" max="15337" width="6.42578125" style="8" customWidth="1"/>
    <col min="15338" max="15338" width="9" style="8" customWidth="1"/>
    <col min="15339" max="15339" width="34.42578125" style="8" customWidth="1"/>
    <col min="15340" max="15340" width="10.42578125" style="8" customWidth="1"/>
    <col min="15341" max="15341" width="11.28515625" style="8" customWidth="1"/>
    <col min="15342" max="15342" width="9.5703125" style="8" customWidth="1"/>
    <col min="15343" max="15343" width="10.140625" style="8" customWidth="1"/>
    <col min="15344" max="15344" width="15.28515625" style="8" customWidth="1"/>
    <col min="15345" max="15345" width="12.42578125" style="8" customWidth="1"/>
    <col min="15346" max="15346" width="9.28515625" style="8" bestFit="1" customWidth="1"/>
    <col min="15347" max="15347" width="4" style="8" customWidth="1"/>
    <col min="15348" max="15348" width="8.85546875" style="8" customWidth="1"/>
    <col min="15349" max="15349" width="9.7109375" style="8" customWidth="1"/>
    <col min="15350" max="15350" width="9.85546875" style="8" customWidth="1"/>
    <col min="15351" max="15351" width="15.42578125" style="8" customWidth="1"/>
    <col min="15352" max="15352" width="16.7109375" style="8" customWidth="1"/>
    <col min="15353" max="15353" width="6.7109375" style="8" bestFit="1" customWidth="1"/>
    <col min="15354" max="15354" width="13.7109375" style="8" customWidth="1"/>
    <col min="15355" max="15355" width="14.140625" style="8" customWidth="1"/>
    <col min="15356" max="15356" width="45.140625" style="8" customWidth="1"/>
    <col min="15357" max="15357" width="33.140625" style="8" bestFit="1" customWidth="1"/>
    <col min="15358" max="15358" width="8.85546875" style="8"/>
    <col min="15359" max="15359" width="17.42578125" style="8" customWidth="1"/>
    <col min="15360" max="15360" width="8.85546875" style="8" customWidth="1"/>
    <col min="15361" max="15361" width="43.85546875" style="8" customWidth="1"/>
    <col min="15362" max="15363" width="14.42578125" style="8" customWidth="1"/>
    <col min="15364" max="15364" width="10.85546875" style="8" customWidth="1"/>
    <col min="15365" max="15592" width="8.85546875" style="8"/>
    <col min="15593" max="15593" width="6.42578125" style="8" customWidth="1"/>
    <col min="15594" max="15594" width="9" style="8" customWidth="1"/>
    <col min="15595" max="15595" width="34.42578125" style="8" customWidth="1"/>
    <col min="15596" max="15596" width="10.42578125" style="8" customWidth="1"/>
    <col min="15597" max="15597" width="11.28515625" style="8" customWidth="1"/>
    <col min="15598" max="15598" width="9.5703125" style="8" customWidth="1"/>
    <col min="15599" max="15599" width="10.140625" style="8" customWidth="1"/>
    <col min="15600" max="15600" width="15.28515625" style="8" customWidth="1"/>
    <col min="15601" max="15601" width="12.42578125" style="8" customWidth="1"/>
    <col min="15602" max="15602" width="9.28515625" style="8" bestFit="1" customWidth="1"/>
    <col min="15603" max="15603" width="4" style="8" customWidth="1"/>
    <col min="15604" max="15604" width="8.85546875" style="8" customWidth="1"/>
    <col min="15605" max="15605" width="9.7109375" style="8" customWidth="1"/>
    <col min="15606" max="15606" width="9.85546875" style="8" customWidth="1"/>
    <col min="15607" max="15607" width="15.42578125" style="8" customWidth="1"/>
    <col min="15608" max="15608" width="16.7109375" style="8" customWidth="1"/>
    <col min="15609" max="15609" width="6.7109375" style="8" bestFit="1" customWidth="1"/>
    <col min="15610" max="15610" width="13.7109375" style="8" customWidth="1"/>
    <col min="15611" max="15611" width="14.140625" style="8" customWidth="1"/>
    <col min="15612" max="15612" width="45.140625" style="8" customWidth="1"/>
    <col min="15613" max="15613" width="33.140625" style="8" bestFit="1" customWidth="1"/>
    <col min="15614" max="15614" width="8.85546875" style="8"/>
    <col min="15615" max="15615" width="17.42578125" style="8" customWidth="1"/>
    <col min="15616" max="15616" width="8.85546875" style="8" customWidth="1"/>
    <col min="15617" max="15617" width="43.85546875" style="8" customWidth="1"/>
    <col min="15618" max="15619" width="14.42578125" style="8" customWidth="1"/>
    <col min="15620" max="15620" width="10.85546875" style="8" customWidth="1"/>
    <col min="15621" max="15848" width="8.85546875" style="8"/>
    <col min="15849" max="15849" width="6.42578125" style="8" customWidth="1"/>
    <col min="15850" max="15850" width="9" style="8" customWidth="1"/>
    <col min="15851" max="15851" width="34.42578125" style="8" customWidth="1"/>
    <col min="15852" max="15852" width="10.42578125" style="8" customWidth="1"/>
    <col min="15853" max="15853" width="11.28515625" style="8" customWidth="1"/>
    <col min="15854" max="15854" width="9.5703125" style="8" customWidth="1"/>
    <col min="15855" max="15855" width="10.140625" style="8" customWidth="1"/>
    <col min="15856" max="15856" width="15.28515625" style="8" customWidth="1"/>
    <col min="15857" max="15857" width="12.42578125" style="8" customWidth="1"/>
    <col min="15858" max="15858" width="9.28515625" style="8" bestFit="1" customWidth="1"/>
    <col min="15859" max="15859" width="4" style="8" customWidth="1"/>
    <col min="15860" max="15860" width="8.85546875" style="8" customWidth="1"/>
    <col min="15861" max="15861" width="9.7109375" style="8" customWidth="1"/>
    <col min="15862" max="15862" width="9.85546875" style="8" customWidth="1"/>
    <col min="15863" max="15863" width="15.42578125" style="8" customWidth="1"/>
    <col min="15864" max="15864" width="16.7109375" style="8" customWidth="1"/>
    <col min="15865" max="15865" width="6.7109375" style="8" bestFit="1" customWidth="1"/>
    <col min="15866" max="15866" width="13.7109375" style="8" customWidth="1"/>
    <col min="15867" max="15867" width="14.140625" style="8" customWidth="1"/>
    <col min="15868" max="15868" width="45.140625" style="8" customWidth="1"/>
    <col min="15869" max="15869" width="33.140625" style="8" bestFit="1" customWidth="1"/>
    <col min="15870" max="15870" width="8.85546875" style="8"/>
    <col min="15871" max="15871" width="17.42578125" style="8" customWidth="1"/>
    <col min="15872" max="15872" width="8.85546875" style="8" customWidth="1"/>
    <col min="15873" max="15873" width="43.85546875" style="8" customWidth="1"/>
    <col min="15874" max="15875" width="14.42578125" style="8" customWidth="1"/>
    <col min="15876" max="15876" width="10.85546875" style="8" customWidth="1"/>
    <col min="15877" max="16104" width="8.85546875" style="8"/>
    <col min="16105" max="16105" width="6.42578125" style="8" customWidth="1"/>
    <col min="16106" max="16106" width="9" style="8" customWidth="1"/>
    <col min="16107" max="16107" width="34.42578125" style="8" customWidth="1"/>
    <col min="16108" max="16108" width="10.42578125" style="8" customWidth="1"/>
    <col min="16109" max="16109" width="11.28515625" style="8" customWidth="1"/>
    <col min="16110" max="16110" width="9.5703125" style="8" customWidth="1"/>
    <col min="16111" max="16111" width="10.140625" style="8" customWidth="1"/>
    <col min="16112" max="16112" width="15.28515625" style="8" customWidth="1"/>
    <col min="16113" max="16113" width="12.42578125" style="8" customWidth="1"/>
    <col min="16114" max="16114" width="9.28515625" style="8" bestFit="1" customWidth="1"/>
    <col min="16115" max="16115" width="4" style="8" customWidth="1"/>
    <col min="16116" max="16116" width="8.85546875" style="8" customWidth="1"/>
    <col min="16117" max="16117" width="9.7109375" style="8" customWidth="1"/>
    <col min="16118" max="16118" width="9.85546875" style="8" customWidth="1"/>
    <col min="16119" max="16119" width="15.42578125" style="8" customWidth="1"/>
    <col min="16120" max="16120" width="16.7109375" style="8" customWidth="1"/>
    <col min="16121" max="16121" width="6.7109375" style="8" bestFit="1" customWidth="1"/>
    <col min="16122" max="16122" width="13.7109375" style="8" customWidth="1"/>
    <col min="16123" max="16123" width="14.140625" style="8" customWidth="1"/>
    <col min="16124" max="16124" width="45.140625" style="8" customWidth="1"/>
    <col min="16125" max="16125" width="33.140625" style="8" bestFit="1" customWidth="1"/>
    <col min="16126" max="16126" width="8.85546875" style="8"/>
    <col min="16127" max="16127" width="17.42578125" style="8" customWidth="1"/>
    <col min="16128" max="16128" width="8.85546875" style="8" customWidth="1"/>
    <col min="16129" max="16129" width="43.85546875" style="8" customWidth="1"/>
    <col min="16130" max="16131" width="14.42578125" style="8" customWidth="1"/>
    <col min="16132" max="16132" width="10.85546875" style="8" customWidth="1"/>
    <col min="16133" max="16384" width="8.85546875" style="8"/>
  </cols>
  <sheetData>
    <row r="1" spans="1:6" s="158" customFormat="1" ht="15.75" customHeight="1" x14ac:dyDescent="0.2">
      <c r="A1" s="166" t="s">
        <v>1</v>
      </c>
      <c r="B1" s="156" t="s">
        <v>2</v>
      </c>
      <c r="C1" s="103" t="s">
        <v>3</v>
      </c>
      <c r="D1" s="157" t="s">
        <v>6</v>
      </c>
    </row>
    <row r="2" spans="1:6" s="49" customFormat="1" x14ac:dyDescent="0.25">
      <c r="A2" s="41">
        <v>108688</v>
      </c>
      <c r="B2" s="41"/>
      <c r="C2" s="101">
        <v>576.86224226190473</v>
      </c>
      <c r="D2" s="53">
        <v>589.41999999999996</v>
      </c>
    </row>
    <row r="3" spans="1:6" s="49" customFormat="1" x14ac:dyDescent="0.25">
      <c r="A3" s="41">
        <v>65879</v>
      </c>
      <c r="B3" s="41"/>
      <c r="C3" s="101">
        <v>883.78220860566444</v>
      </c>
      <c r="D3" s="53">
        <f>550.11+685.23</f>
        <v>1235.3400000000001</v>
      </c>
      <c r="F3" s="202"/>
    </row>
    <row r="4" spans="1:6" s="49" customFormat="1" x14ac:dyDescent="0.25">
      <c r="A4" s="41">
        <v>881505</v>
      </c>
      <c r="B4" s="41"/>
      <c r="C4" s="101">
        <v>248.17000000000002</v>
      </c>
      <c r="D4" s="53">
        <f>111.79+177.77</f>
        <v>289.56</v>
      </c>
    </row>
    <row r="5" spans="1:6" s="49" customFormat="1" x14ac:dyDescent="0.25">
      <c r="A5" s="41">
        <v>515157</v>
      </c>
      <c r="B5" s="41"/>
      <c r="C5" s="101">
        <v>464.31399236641221</v>
      </c>
      <c r="D5" s="53">
        <v>894.98</v>
      </c>
    </row>
    <row r="6" spans="1:6" s="49" customFormat="1" x14ac:dyDescent="0.25">
      <c r="A6" s="41">
        <v>517298</v>
      </c>
      <c r="B6" s="41"/>
      <c r="C6" s="101">
        <v>932.2408324047708</v>
      </c>
      <c r="D6" s="53">
        <v>1049.98</v>
      </c>
    </row>
    <row r="7" spans="1:6" s="49" customFormat="1" x14ac:dyDescent="0.25">
      <c r="A7" s="41">
        <v>592261</v>
      </c>
      <c r="B7" s="41"/>
      <c r="C7" s="101">
        <v>222.8960892752776</v>
      </c>
      <c r="D7" s="53">
        <f>109.89+201.68</f>
        <v>311.57</v>
      </c>
    </row>
    <row r="8" spans="1:6" s="49" customFormat="1" x14ac:dyDescent="0.25">
      <c r="A8" s="41">
        <v>504578</v>
      </c>
      <c r="B8" s="41"/>
      <c r="C8" s="101">
        <v>379.04267467248911</v>
      </c>
      <c r="D8" s="53">
        <v>439.01</v>
      </c>
    </row>
    <row r="9" spans="1:6" s="49" customFormat="1" x14ac:dyDescent="0.25">
      <c r="A9" s="102">
        <v>576029</v>
      </c>
      <c r="B9" s="1"/>
      <c r="C9" s="101">
        <v>1534.2568794326241</v>
      </c>
      <c r="D9" s="53">
        <v>1697.49</v>
      </c>
    </row>
    <row r="10" spans="1:6" s="49" customFormat="1" x14ac:dyDescent="0.25">
      <c r="A10" s="41"/>
      <c r="B10" s="41"/>
      <c r="C10" s="101"/>
      <c r="D10" s="53"/>
    </row>
    <row r="11" spans="1:6" s="49" customFormat="1" x14ac:dyDescent="0.25">
      <c r="A11" s="40"/>
      <c r="B11" s="40"/>
      <c r="C11" s="181">
        <f>SUM(C2:C10)</f>
        <v>5241.5649190191425</v>
      </c>
      <c r="D11" s="63"/>
    </row>
    <row r="12" spans="1:6" s="49" customFormat="1" x14ac:dyDescent="0.25">
      <c r="A12" s="40"/>
      <c r="B12" s="40"/>
      <c r="C12" s="181"/>
      <c r="D12" s="178"/>
    </row>
    <row r="13" spans="1:6" s="49" customFormat="1" x14ac:dyDescent="0.25">
      <c r="A13" s="40"/>
      <c r="B13" s="40"/>
      <c r="C13" s="181">
        <v>4906.22</v>
      </c>
      <c r="D13" s="178"/>
    </row>
    <row r="14" spans="1:6" s="49" customFormat="1" x14ac:dyDescent="0.25">
      <c r="A14" s="40"/>
      <c r="C14" s="181">
        <f>+C13-C11</f>
        <v>-335.34491901914225</v>
      </c>
      <c r="D14" s="178"/>
    </row>
    <row r="15" spans="1:6" s="49" customFormat="1" x14ac:dyDescent="0.25">
      <c r="A15" s="40"/>
      <c r="B15" s="40" t="s">
        <v>27</v>
      </c>
      <c r="C15" s="181"/>
      <c r="D15" s="178"/>
    </row>
    <row r="16" spans="1:6" s="49" customFormat="1" x14ac:dyDescent="0.25">
      <c r="A16" s="40"/>
      <c r="B16" s="40"/>
      <c r="C16" s="181"/>
      <c r="D16" s="178"/>
    </row>
    <row r="17" spans="1:4" s="49" customFormat="1" x14ac:dyDescent="0.25">
      <c r="A17" s="40"/>
      <c r="B17" s="40"/>
      <c r="C17" s="181"/>
      <c r="D17" s="178"/>
    </row>
    <row r="18" spans="1:4" x14ac:dyDescent="0.25">
      <c r="A18" s="42"/>
      <c r="B18" s="42"/>
      <c r="C18" s="181"/>
      <c r="D18" s="179"/>
    </row>
    <row r="19" spans="1:4" x14ac:dyDescent="0.25">
      <c r="A19" s="42"/>
      <c r="B19" s="42"/>
      <c r="C19" s="181"/>
      <c r="D19" s="179"/>
    </row>
    <row r="20" spans="1:4" x14ac:dyDescent="0.25">
      <c r="A20" s="42"/>
      <c r="B20" s="42"/>
      <c r="C20" s="181"/>
      <c r="D20" s="179"/>
    </row>
    <row r="21" spans="1:4" x14ac:dyDescent="0.25">
      <c r="A21" s="42"/>
      <c r="B21" s="42"/>
      <c r="C21" s="181"/>
      <c r="D21" s="179"/>
    </row>
    <row r="22" spans="1:4" x14ac:dyDescent="0.25">
      <c r="A22" s="42"/>
      <c r="B22" s="42"/>
      <c r="C22" s="181"/>
      <c r="D22" s="179"/>
    </row>
    <row r="23" spans="1:4" x14ac:dyDescent="0.25">
      <c r="A23" s="42"/>
      <c r="B23" s="42"/>
      <c r="C23" s="181"/>
      <c r="D23" s="179"/>
    </row>
    <row r="24" spans="1:4" x14ac:dyDescent="0.25">
      <c r="A24" s="42"/>
      <c r="B24" s="42"/>
      <c r="C24" s="181"/>
      <c r="D24" s="179"/>
    </row>
    <row r="25" spans="1:4" x14ac:dyDescent="0.25">
      <c r="A25" s="42"/>
      <c r="B25" s="42"/>
      <c r="C25" s="181"/>
      <c r="D25" s="179"/>
    </row>
    <row r="26" spans="1:4" x14ac:dyDescent="0.25">
      <c r="A26" s="42"/>
      <c r="B26" s="42"/>
      <c r="C26" s="181"/>
      <c r="D26" s="179"/>
    </row>
    <row r="27" spans="1:4" x14ac:dyDescent="0.25">
      <c r="A27" s="42"/>
      <c r="B27" s="42"/>
      <c r="C27" s="181"/>
      <c r="D27" s="179"/>
    </row>
    <row r="28" spans="1:4" x14ac:dyDescent="0.25">
      <c r="A28" s="42"/>
      <c r="B28" s="42"/>
      <c r="C28" s="181"/>
      <c r="D28" s="179"/>
    </row>
    <row r="29" spans="1:4" x14ac:dyDescent="0.25">
      <c r="A29" s="42"/>
      <c r="B29" s="42"/>
      <c r="C29" s="181"/>
      <c r="D29" s="179"/>
    </row>
    <row r="30" spans="1:4" x14ac:dyDescent="0.25">
      <c r="A30" s="42"/>
      <c r="B30" s="42"/>
      <c r="C30" s="181"/>
      <c r="D30" s="179"/>
    </row>
    <row r="31" spans="1:4" x14ac:dyDescent="0.25">
      <c r="A31" s="42"/>
      <c r="B31" s="42"/>
      <c r="C31" s="181"/>
      <c r="D31" s="179"/>
    </row>
    <row r="32" spans="1:4" x14ac:dyDescent="0.25">
      <c r="A32" s="42"/>
      <c r="B32" s="42"/>
      <c r="C32" s="181"/>
      <c r="D32" s="179"/>
    </row>
    <row r="33" spans="1:4" x14ac:dyDescent="0.25">
      <c r="A33" s="42"/>
      <c r="B33" s="42"/>
      <c r="C33" s="181"/>
      <c r="D33" s="179"/>
    </row>
    <row r="34" spans="1:4" x14ac:dyDescent="0.25">
      <c r="A34" s="42"/>
      <c r="B34" s="42"/>
      <c r="C34" s="181"/>
      <c r="D34" s="179"/>
    </row>
    <row r="35" spans="1:4" x14ac:dyDescent="0.25">
      <c r="A35" s="42"/>
      <c r="B35" s="42"/>
      <c r="C35" s="181"/>
      <c r="D35" s="179"/>
    </row>
    <row r="36" spans="1:4" x14ac:dyDescent="0.25">
      <c r="A36" s="42"/>
      <c r="B36" s="42"/>
      <c r="C36" s="181"/>
      <c r="D36" s="179"/>
    </row>
    <row r="37" spans="1:4" x14ac:dyDescent="0.25">
      <c r="A37" s="42"/>
      <c r="B37" s="42"/>
      <c r="C37" s="181"/>
      <c r="D37" s="179"/>
    </row>
    <row r="38" spans="1:4" x14ac:dyDescent="0.25">
      <c r="A38" s="42"/>
      <c r="B38" s="42"/>
      <c r="C38" s="181"/>
      <c r="D38" s="179"/>
    </row>
    <row r="39" spans="1:4" x14ac:dyDescent="0.25">
      <c r="A39" s="42"/>
      <c r="B39" s="42"/>
      <c r="C39" s="181"/>
      <c r="D39" s="179"/>
    </row>
    <row r="40" spans="1:4" x14ac:dyDescent="0.25">
      <c r="A40" s="42"/>
      <c r="B40" s="42"/>
      <c r="C40" s="181"/>
      <c r="D40" s="179"/>
    </row>
    <row r="41" spans="1:4" x14ac:dyDescent="0.25">
      <c r="A41" s="42"/>
      <c r="B41" s="42"/>
      <c r="C41" s="181"/>
      <c r="D41" s="179"/>
    </row>
    <row r="42" spans="1:4" x14ac:dyDescent="0.25">
      <c r="A42" s="42"/>
      <c r="B42" s="42"/>
      <c r="C42" s="181"/>
      <c r="D42" s="179"/>
    </row>
    <row r="43" spans="1:4" x14ac:dyDescent="0.25">
      <c r="A43" s="42"/>
      <c r="B43" s="42"/>
      <c r="C43" s="181"/>
      <c r="D43" s="179"/>
    </row>
    <row r="44" spans="1:4" x14ac:dyDescent="0.25">
      <c r="A44" s="42"/>
      <c r="B44" s="42"/>
      <c r="C44" s="181"/>
      <c r="D44" s="179"/>
    </row>
    <row r="45" spans="1:4" x14ac:dyDescent="0.25">
      <c r="A45" s="42"/>
      <c r="B45" s="42"/>
      <c r="C45" s="181"/>
      <c r="D45" s="179"/>
    </row>
    <row r="46" spans="1:4" x14ac:dyDescent="0.25">
      <c r="A46" s="42"/>
      <c r="B46" s="42"/>
      <c r="C46" s="181"/>
      <c r="D46" s="179"/>
    </row>
    <row r="47" spans="1:4" x14ac:dyDescent="0.25">
      <c r="A47" s="42"/>
      <c r="B47" s="42"/>
      <c r="C47" s="181"/>
      <c r="D47" s="179"/>
    </row>
    <row r="48" spans="1:4" x14ac:dyDescent="0.25">
      <c r="A48" s="42"/>
      <c r="B48" s="42"/>
      <c r="C48" s="181"/>
      <c r="D48" s="179"/>
    </row>
    <row r="49" spans="1:4" x14ac:dyDescent="0.25">
      <c r="A49" s="42"/>
      <c r="B49" s="42"/>
      <c r="C49" s="181"/>
      <c r="D49" s="179"/>
    </row>
    <row r="50" spans="1:4" x14ac:dyDescent="0.25">
      <c r="A50" s="42"/>
      <c r="B50" s="42"/>
      <c r="C50" s="181"/>
      <c r="D50" s="179"/>
    </row>
    <row r="51" spans="1:4" x14ac:dyDescent="0.25">
      <c r="A51" s="42"/>
      <c r="B51" s="42"/>
      <c r="C51" s="181"/>
      <c r="D51" s="179"/>
    </row>
    <row r="52" spans="1:4" x14ac:dyDescent="0.25">
      <c r="A52" s="42"/>
      <c r="B52" s="42"/>
      <c r="C52" s="181"/>
      <c r="D52" s="179"/>
    </row>
    <row r="53" spans="1:4" x14ac:dyDescent="0.25">
      <c r="A53" s="42"/>
      <c r="B53" s="42"/>
      <c r="C53" s="181"/>
      <c r="D53" s="179"/>
    </row>
    <row r="54" spans="1:4" x14ac:dyDescent="0.25">
      <c r="A54" s="42"/>
      <c r="B54" s="42"/>
      <c r="C54" s="181"/>
      <c r="D54" s="179"/>
    </row>
    <row r="55" spans="1:4" x14ac:dyDescent="0.25">
      <c r="A55" s="42"/>
      <c r="B55" s="42"/>
      <c r="C55" s="181"/>
      <c r="D55" s="179"/>
    </row>
    <row r="56" spans="1:4" x14ac:dyDescent="0.25">
      <c r="A56" s="42"/>
      <c r="B56" s="42"/>
      <c r="C56" s="181"/>
      <c r="D56" s="179"/>
    </row>
    <row r="57" spans="1:4" x14ac:dyDescent="0.25">
      <c r="A57" s="42"/>
      <c r="B57" s="42"/>
      <c r="C57" s="181"/>
      <c r="D57" s="179"/>
    </row>
    <row r="58" spans="1:4" x14ac:dyDescent="0.25">
      <c r="A58" s="42"/>
      <c r="B58" s="42"/>
      <c r="C58" s="181"/>
      <c r="D58" s="179"/>
    </row>
    <row r="59" spans="1:4" x14ac:dyDescent="0.25">
      <c r="A59" s="42"/>
      <c r="B59" s="42"/>
      <c r="C59" s="181"/>
      <c r="D59" s="179"/>
    </row>
    <row r="60" spans="1:4" x14ac:dyDescent="0.25">
      <c r="A60" s="42"/>
      <c r="B60" s="42"/>
      <c r="C60" s="181"/>
      <c r="D60" s="179"/>
    </row>
    <row r="61" spans="1:4" x14ac:dyDescent="0.25">
      <c r="A61" s="42"/>
      <c r="B61" s="42"/>
      <c r="C61" s="181"/>
      <c r="D61" s="179"/>
    </row>
    <row r="62" spans="1:4" x14ac:dyDescent="0.25">
      <c r="A62" s="42"/>
      <c r="B62" s="42"/>
      <c r="C62" s="181"/>
      <c r="D62" s="179"/>
    </row>
    <row r="63" spans="1:4" x14ac:dyDescent="0.25">
      <c r="A63" s="42"/>
      <c r="B63" s="42"/>
      <c r="C63" s="181"/>
      <c r="D63" s="179"/>
    </row>
    <row r="64" spans="1:4" x14ac:dyDescent="0.25">
      <c r="A64" s="42"/>
      <c r="B64" s="42"/>
      <c r="C64" s="181"/>
      <c r="D64" s="179"/>
    </row>
    <row r="65" spans="1:4" x14ac:dyDescent="0.25">
      <c r="A65" s="42"/>
      <c r="B65" s="42"/>
      <c r="C65" s="181"/>
      <c r="D65" s="179"/>
    </row>
    <row r="66" spans="1:4" x14ac:dyDescent="0.25">
      <c r="A66" s="42"/>
      <c r="B66" s="42"/>
      <c r="C66" s="181"/>
      <c r="D66" s="179"/>
    </row>
    <row r="67" spans="1:4" x14ac:dyDescent="0.25">
      <c r="A67" s="42"/>
      <c r="B67" s="42"/>
      <c r="C67" s="181"/>
      <c r="D67" s="179"/>
    </row>
    <row r="68" spans="1:4" x14ac:dyDescent="0.25">
      <c r="A68" s="42"/>
      <c r="B68" s="42"/>
      <c r="C68" s="181"/>
      <c r="D68" s="179"/>
    </row>
    <row r="69" spans="1:4" x14ac:dyDescent="0.25">
      <c r="A69" s="42"/>
      <c r="B69" s="42"/>
      <c r="C69" s="181"/>
      <c r="D69" s="179"/>
    </row>
    <row r="70" spans="1:4" x14ac:dyDescent="0.25">
      <c r="A70" s="42"/>
      <c r="B70" s="42"/>
      <c r="C70" s="181"/>
      <c r="D70" s="179"/>
    </row>
    <row r="71" spans="1:4" x14ac:dyDescent="0.25">
      <c r="A71" s="42"/>
      <c r="B71" s="42"/>
      <c r="C71" s="181"/>
      <c r="D71" s="179"/>
    </row>
    <row r="72" spans="1:4" x14ac:dyDescent="0.25">
      <c r="A72" s="42"/>
      <c r="B72" s="42"/>
      <c r="C72" s="181"/>
      <c r="D72" s="179"/>
    </row>
    <row r="73" spans="1:4" x14ac:dyDescent="0.25">
      <c r="A73" s="42"/>
      <c r="B73" s="42"/>
      <c r="C73" s="181"/>
      <c r="D73" s="179"/>
    </row>
    <row r="74" spans="1:4" x14ac:dyDescent="0.25">
      <c r="A74" s="42"/>
      <c r="B74" s="42"/>
      <c r="C74" s="181"/>
      <c r="D74" s="179"/>
    </row>
    <row r="75" spans="1:4" x14ac:dyDescent="0.25">
      <c r="A75" s="42"/>
      <c r="B75" s="42"/>
      <c r="C75" s="181"/>
      <c r="D75" s="179"/>
    </row>
    <row r="76" spans="1:4" x14ac:dyDescent="0.25">
      <c r="A76" s="42"/>
      <c r="B76" s="42"/>
      <c r="C76" s="181"/>
      <c r="D76" s="179"/>
    </row>
    <row r="77" spans="1:4" x14ac:dyDescent="0.25">
      <c r="A77" s="42"/>
      <c r="B77" s="42"/>
      <c r="C77" s="181"/>
      <c r="D77" s="179"/>
    </row>
    <row r="78" spans="1:4" x14ac:dyDescent="0.25">
      <c r="A78" s="42"/>
      <c r="B78" s="42"/>
      <c r="C78" s="181"/>
      <c r="D78" s="179"/>
    </row>
    <row r="79" spans="1:4" x14ac:dyDescent="0.25">
      <c r="A79" s="42"/>
      <c r="B79" s="42"/>
      <c r="C79" s="181"/>
      <c r="D79" s="179"/>
    </row>
    <row r="80" spans="1:4" x14ac:dyDescent="0.25">
      <c r="A80" s="42"/>
      <c r="B80" s="42"/>
      <c r="C80" s="181"/>
      <c r="D80" s="179"/>
    </row>
    <row r="81" spans="1:4" x14ac:dyDescent="0.25">
      <c r="A81" s="42"/>
      <c r="B81" s="42"/>
      <c r="C81" s="181"/>
      <c r="D81" s="179"/>
    </row>
    <row r="82" spans="1:4" x14ac:dyDescent="0.25">
      <c r="A82" s="42"/>
      <c r="B82" s="42"/>
      <c r="C82" s="181"/>
      <c r="D82" s="179"/>
    </row>
    <row r="83" spans="1:4" x14ac:dyDescent="0.25">
      <c r="A83" s="42"/>
      <c r="B83" s="42"/>
      <c r="C83" s="181"/>
      <c r="D83" s="179"/>
    </row>
    <row r="84" spans="1:4" x14ac:dyDescent="0.25">
      <c r="A84" s="42"/>
      <c r="B84" s="42"/>
      <c r="C84" s="181"/>
      <c r="D84" s="179"/>
    </row>
    <row r="85" spans="1:4" x14ac:dyDescent="0.25">
      <c r="A85" s="42"/>
      <c r="B85" s="42"/>
      <c r="C85" s="181"/>
      <c r="D85" s="179"/>
    </row>
    <row r="86" spans="1:4" x14ac:dyDescent="0.25">
      <c r="A86" s="42"/>
      <c r="B86" s="42"/>
      <c r="C86" s="181"/>
      <c r="D86" s="179"/>
    </row>
    <row r="87" spans="1:4" x14ac:dyDescent="0.25">
      <c r="A87" s="42"/>
      <c r="B87" s="42"/>
      <c r="C87" s="181"/>
      <c r="D87" s="179"/>
    </row>
    <row r="88" spans="1:4" x14ac:dyDescent="0.25">
      <c r="A88" s="42"/>
      <c r="B88" s="42"/>
      <c r="C88" s="181"/>
      <c r="D88" s="179"/>
    </row>
    <row r="89" spans="1:4" x14ac:dyDescent="0.25">
      <c r="A89" s="42"/>
      <c r="B89" s="42"/>
      <c r="C89" s="181"/>
      <c r="D89" s="179"/>
    </row>
    <row r="90" spans="1:4" x14ac:dyDescent="0.25">
      <c r="A90" s="42"/>
      <c r="B90" s="42"/>
      <c r="C90" s="181"/>
      <c r="D90" s="179"/>
    </row>
    <row r="91" spans="1:4" x14ac:dyDescent="0.25">
      <c r="A91" s="42"/>
      <c r="B91" s="42"/>
      <c r="C91" s="181"/>
      <c r="D91" s="179"/>
    </row>
    <row r="92" spans="1:4" x14ac:dyDescent="0.25">
      <c r="A92" s="42"/>
      <c r="B92" s="42"/>
      <c r="C92" s="181"/>
      <c r="D92" s="179"/>
    </row>
    <row r="93" spans="1:4" x14ac:dyDescent="0.25">
      <c r="A93" s="42"/>
      <c r="B93" s="42"/>
      <c r="C93" s="181"/>
      <c r="D93" s="179"/>
    </row>
    <row r="94" spans="1:4" x14ac:dyDescent="0.25">
      <c r="A94" s="42"/>
      <c r="B94" s="42"/>
      <c r="C94" s="181"/>
      <c r="D94" s="179"/>
    </row>
    <row r="95" spans="1:4" x14ac:dyDescent="0.25">
      <c r="A95" s="42"/>
      <c r="B95" s="42"/>
      <c r="C95" s="181"/>
      <c r="D95" s="179"/>
    </row>
    <row r="96" spans="1:4" x14ac:dyDescent="0.25">
      <c r="A96" s="42"/>
      <c r="B96" s="42"/>
      <c r="C96" s="181"/>
      <c r="D96" s="179"/>
    </row>
    <row r="97" spans="1:4" x14ac:dyDescent="0.25">
      <c r="A97" s="42"/>
      <c r="B97" s="42"/>
      <c r="C97" s="181"/>
      <c r="D97" s="179"/>
    </row>
    <row r="98" spans="1:4" x14ac:dyDescent="0.25">
      <c r="A98" s="42"/>
      <c r="B98" s="42"/>
      <c r="C98" s="181"/>
      <c r="D98" s="179"/>
    </row>
    <row r="99" spans="1:4" x14ac:dyDescent="0.25">
      <c r="A99" s="42"/>
      <c r="B99" s="42"/>
      <c r="C99" s="181"/>
      <c r="D99" s="179"/>
    </row>
    <row r="100" spans="1:4" x14ac:dyDescent="0.25">
      <c r="A100" s="42"/>
      <c r="B100" s="42"/>
      <c r="C100" s="181"/>
      <c r="D100" s="179"/>
    </row>
    <row r="101" spans="1:4" x14ac:dyDescent="0.25">
      <c r="A101" s="42"/>
      <c r="B101" s="42"/>
      <c r="C101" s="181"/>
      <c r="D101" s="179"/>
    </row>
    <row r="102" spans="1:4" x14ac:dyDescent="0.25">
      <c r="A102" s="42"/>
      <c r="B102" s="42"/>
      <c r="C102" s="181"/>
      <c r="D102" s="179"/>
    </row>
    <row r="103" spans="1:4" x14ac:dyDescent="0.25">
      <c r="A103" s="42"/>
      <c r="B103" s="42"/>
      <c r="C103" s="181"/>
      <c r="D103" s="179"/>
    </row>
    <row r="104" spans="1:4" x14ac:dyDescent="0.25">
      <c r="A104" s="42"/>
      <c r="B104" s="42"/>
      <c r="C104" s="181"/>
      <c r="D104" s="179"/>
    </row>
    <row r="105" spans="1:4" x14ac:dyDescent="0.25">
      <c r="A105" s="42"/>
      <c r="B105" s="42"/>
      <c r="C105" s="181"/>
      <c r="D105" s="179"/>
    </row>
    <row r="106" spans="1:4" x14ac:dyDescent="0.25">
      <c r="A106" s="42"/>
      <c r="B106" s="42"/>
      <c r="C106" s="181"/>
      <c r="D106" s="179"/>
    </row>
    <row r="107" spans="1:4" x14ac:dyDescent="0.25">
      <c r="A107" s="42"/>
      <c r="B107" s="42"/>
      <c r="C107" s="181"/>
      <c r="D107" s="179"/>
    </row>
    <row r="108" spans="1:4" x14ac:dyDescent="0.25">
      <c r="A108" s="42"/>
      <c r="B108" s="42"/>
      <c r="C108" s="181"/>
      <c r="D108" s="179"/>
    </row>
    <row r="109" spans="1:4" x14ac:dyDescent="0.25">
      <c r="A109" s="42"/>
      <c r="B109" s="42"/>
      <c r="C109" s="181"/>
      <c r="D109" s="179"/>
    </row>
    <row r="110" spans="1:4" x14ac:dyDescent="0.25">
      <c r="A110" s="42"/>
      <c r="B110" s="42"/>
      <c r="C110" s="181"/>
      <c r="D110" s="179"/>
    </row>
    <row r="111" spans="1:4" x14ac:dyDescent="0.25">
      <c r="A111" s="42"/>
      <c r="B111" s="42"/>
      <c r="C111" s="181"/>
      <c r="D111" s="179"/>
    </row>
    <row r="112" spans="1:4" x14ac:dyDescent="0.25">
      <c r="A112" s="42"/>
      <c r="B112" s="42"/>
      <c r="C112" s="181"/>
      <c r="D112" s="179"/>
    </row>
    <row r="113" spans="1:4" x14ac:dyDescent="0.25">
      <c r="A113" s="42"/>
      <c r="B113" s="42"/>
      <c r="C113" s="181"/>
      <c r="D113" s="179"/>
    </row>
    <row r="114" spans="1:4" x14ac:dyDescent="0.25">
      <c r="A114" s="42"/>
      <c r="B114" s="42"/>
      <c r="C114" s="181"/>
      <c r="D114" s="179"/>
    </row>
    <row r="115" spans="1:4" x14ac:dyDescent="0.25">
      <c r="A115" s="42"/>
      <c r="B115" s="42"/>
      <c r="C115" s="181"/>
      <c r="D115" s="179"/>
    </row>
    <row r="116" spans="1:4" x14ac:dyDescent="0.25">
      <c r="A116" s="42"/>
      <c r="B116" s="42"/>
      <c r="C116" s="181"/>
      <c r="D116" s="179"/>
    </row>
    <row r="117" spans="1:4" x14ac:dyDescent="0.25">
      <c r="A117" s="42"/>
      <c r="B117" s="42"/>
      <c r="C117" s="181"/>
      <c r="D117" s="179"/>
    </row>
    <row r="118" spans="1:4" x14ac:dyDescent="0.25">
      <c r="A118" s="42"/>
      <c r="B118" s="42"/>
      <c r="C118" s="181"/>
      <c r="D118" s="179"/>
    </row>
    <row r="119" spans="1:4" x14ac:dyDescent="0.25">
      <c r="A119" s="42"/>
      <c r="B119" s="42"/>
      <c r="C119" s="181"/>
      <c r="D119" s="179"/>
    </row>
    <row r="120" spans="1:4" x14ac:dyDescent="0.25">
      <c r="A120" s="42"/>
      <c r="B120" s="42"/>
      <c r="C120" s="181"/>
      <c r="D120" s="179"/>
    </row>
    <row r="121" spans="1:4" x14ac:dyDescent="0.25">
      <c r="A121" s="42"/>
      <c r="B121" s="42"/>
      <c r="C121" s="181"/>
      <c r="D121" s="179"/>
    </row>
    <row r="122" spans="1:4" x14ac:dyDescent="0.25">
      <c r="A122" s="42"/>
      <c r="B122" s="42"/>
      <c r="C122" s="181"/>
      <c r="D122" s="179"/>
    </row>
    <row r="123" spans="1:4" x14ac:dyDescent="0.25">
      <c r="A123" s="42"/>
      <c r="B123" s="42"/>
      <c r="C123" s="181"/>
      <c r="D123" s="179"/>
    </row>
    <row r="124" spans="1:4" x14ac:dyDescent="0.25">
      <c r="A124" s="42"/>
      <c r="B124" s="42"/>
      <c r="C124" s="181"/>
      <c r="D124" s="179"/>
    </row>
    <row r="125" spans="1:4" x14ac:dyDescent="0.25">
      <c r="A125" s="42"/>
      <c r="B125" s="42"/>
      <c r="C125" s="181"/>
      <c r="D125" s="179"/>
    </row>
    <row r="126" spans="1:4" x14ac:dyDescent="0.25">
      <c r="A126" s="42"/>
      <c r="B126" s="42"/>
      <c r="C126" s="181"/>
      <c r="D126" s="179"/>
    </row>
    <row r="127" spans="1:4" x14ac:dyDescent="0.25">
      <c r="A127" s="42"/>
      <c r="B127" s="42"/>
      <c r="C127" s="181"/>
      <c r="D127" s="179"/>
    </row>
    <row r="128" spans="1:4" x14ac:dyDescent="0.25">
      <c r="A128" s="42"/>
      <c r="B128" s="42"/>
      <c r="C128" s="181"/>
      <c r="D128" s="179"/>
    </row>
    <row r="129" spans="1:4" x14ac:dyDescent="0.25">
      <c r="A129" s="42"/>
      <c r="B129" s="42"/>
      <c r="C129" s="181"/>
      <c r="D129" s="179"/>
    </row>
    <row r="130" spans="1:4" x14ac:dyDescent="0.25">
      <c r="A130" s="42"/>
      <c r="B130" s="42"/>
      <c r="C130" s="181"/>
      <c r="D130" s="179"/>
    </row>
    <row r="131" spans="1:4" x14ac:dyDescent="0.25">
      <c r="A131" s="42"/>
      <c r="B131" s="42"/>
      <c r="C131" s="181"/>
      <c r="D131" s="179"/>
    </row>
    <row r="132" spans="1:4" x14ac:dyDescent="0.25">
      <c r="A132" s="42"/>
      <c r="B132" s="42"/>
      <c r="C132" s="181"/>
      <c r="D132" s="179"/>
    </row>
    <row r="133" spans="1:4" x14ac:dyDescent="0.25">
      <c r="A133" s="42"/>
      <c r="B133" s="42"/>
      <c r="C133" s="181"/>
      <c r="D133" s="179"/>
    </row>
    <row r="134" spans="1:4" x14ac:dyDescent="0.25">
      <c r="A134" s="42"/>
      <c r="B134" s="42"/>
      <c r="C134" s="181"/>
      <c r="D134" s="179"/>
    </row>
    <row r="135" spans="1:4" x14ac:dyDescent="0.25">
      <c r="A135" s="42"/>
      <c r="B135" s="42"/>
      <c r="C135" s="181"/>
      <c r="D135" s="179"/>
    </row>
    <row r="136" spans="1:4" x14ac:dyDescent="0.25">
      <c r="A136" s="42"/>
      <c r="B136" s="42"/>
      <c r="C136" s="181"/>
      <c r="D136" s="179"/>
    </row>
    <row r="137" spans="1:4" x14ac:dyDescent="0.25">
      <c r="A137" s="42"/>
      <c r="B137" s="42"/>
      <c r="C137" s="181"/>
      <c r="D137" s="179"/>
    </row>
    <row r="138" spans="1:4" x14ac:dyDescent="0.25">
      <c r="A138" s="42"/>
      <c r="B138" s="42"/>
      <c r="C138" s="181"/>
      <c r="D138" s="179"/>
    </row>
    <row r="139" spans="1:4" x14ac:dyDescent="0.25">
      <c r="A139" s="59"/>
      <c r="B139" s="59"/>
      <c r="C139" s="182"/>
      <c r="D139" s="180"/>
    </row>
    <row r="140" spans="1:4" ht="15.75" x14ac:dyDescent="0.25">
      <c r="A140" s="59"/>
      <c r="B140" s="59"/>
      <c r="C140" s="183"/>
      <c r="D140" s="180"/>
    </row>
    <row r="141" spans="1:4" x14ac:dyDescent="0.25">
      <c r="A141" s="59"/>
      <c r="B141" s="59"/>
      <c r="C141" s="182"/>
      <c r="D141" s="180"/>
    </row>
    <row r="142" spans="1:4" x14ac:dyDescent="0.25">
      <c r="A142" s="59"/>
      <c r="B142" s="59"/>
      <c r="C142" s="182"/>
      <c r="D142" s="180"/>
    </row>
    <row r="143" spans="1:4" x14ac:dyDescent="0.25">
      <c r="A143" s="59"/>
      <c r="B143" s="59"/>
      <c r="C143" s="182"/>
      <c r="D143" s="180"/>
    </row>
    <row r="144" spans="1:4" x14ac:dyDescent="0.25">
      <c r="A144" s="59"/>
      <c r="B144" s="59"/>
      <c r="C144" s="182"/>
      <c r="D144" s="180"/>
    </row>
    <row r="145" spans="1:4" x14ac:dyDescent="0.25">
      <c r="A145" s="59"/>
      <c r="B145" s="59"/>
      <c r="C145" s="182"/>
      <c r="D145" s="180"/>
    </row>
    <row r="146" spans="1:4" x14ac:dyDescent="0.25">
      <c r="A146" s="59"/>
      <c r="B146" s="59"/>
      <c r="C146" s="182"/>
      <c r="D146" s="180"/>
    </row>
    <row r="147" spans="1:4" x14ac:dyDescent="0.25">
      <c r="A147" s="59"/>
      <c r="B147" s="59"/>
      <c r="C147" s="182"/>
      <c r="D147" s="180"/>
    </row>
    <row r="148" spans="1:4" x14ac:dyDescent="0.25">
      <c r="A148" s="59"/>
      <c r="B148" s="59"/>
      <c r="C148" s="182"/>
      <c r="D148" s="180"/>
    </row>
    <row r="149" spans="1:4" x14ac:dyDescent="0.25">
      <c r="A149" s="59"/>
      <c r="B149" s="59"/>
      <c r="C149" s="182"/>
      <c r="D149" s="180"/>
    </row>
    <row r="150" spans="1:4" x14ac:dyDescent="0.25">
      <c r="A150" s="59"/>
      <c r="B150" s="59"/>
      <c r="C150" s="182"/>
      <c r="D150" s="180"/>
    </row>
    <row r="151" spans="1:4" x14ac:dyDescent="0.25">
      <c r="A151" s="59"/>
      <c r="B151" s="59"/>
      <c r="C151" s="182"/>
      <c r="D151" s="180"/>
    </row>
    <row r="152" spans="1:4" x14ac:dyDescent="0.25">
      <c r="A152" s="59"/>
      <c r="B152" s="59"/>
      <c r="C152" s="182"/>
      <c r="D152" s="180"/>
    </row>
    <row r="153" spans="1:4" x14ac:dyDescent="0.25">
      <c r="A153" s="59"/>
      <c r="B153" s="59"/>
      <c r="C153" s="182"/>
      <c r="D153" s="180"/>
    </row>
    <row r="154" spans="1:4" x14ac:dyDescent="0.25">
      <c r="A154" s="59"/>
      <c r="B154" s="59"/>
      <c r="C154" s="182"/>
      <c r="D154" s="180"/>
    </row>
    <row r="155" spans="1:4" x14ac:dyDescent="0.25">
      <c r="A155" s="59"/>
      <c r="B155" s="59"/>
      <c r="C155" s="182"/>
      <c r="D155" s="180"/>
    </row>
    <row r="156" spans="1:4" x14ac:dyDescent="0.25">
      <c r="A156" s="59"/>
      <c r="B156" s="59"/>
      <c r="C156" s="182"/>
      <c r="D156" s="180"/>
    </row>
    <row r="157" spans="1:4" x14ac:dyDescent="0.25">
      <c r="A157" s="59"/>
      <c r="B157" s="59"/>
      <c r="C157" s="182"/>
      <c r="D157" s="180"/>
    </row>
    <row r="158" spans="1:4" x14ac:dyDescent="0.25">
      <c r="A158" s="59"/>
      <c r="B158" s="59"/>
      <c r="C158" s="182"/>
      <c r="D158" s="180"/>
    </row>
    <row r="159" spans="1:4" x14ac:dyDescent="0.25">
      <c r="A159" s="59"/>
      <c r="B159" s="59"/>
      <c r="C159" s="182"/>
      <c r="D159" s="180"/>
    </row>
    <row r="160" spans="1:4" x14ac:dyDescent="0.25">
      <c r="A160" s="59"/>
      <c r="B160" s="59"/>
      <c r="C160" s="182"/>
      <c r="D160" s="180"/>
    </row>
    <row r="161" spans="1:4" x14ac:dyDescent="0.25">
      <c r="A161" s="59"/>
      <c r="B161" s="59"/>
      <c r="C161" s="182"/>
      <c r="D161" s="180"/>
    </row>
    <row r="162" spans="1:4" x14ac:dyDescent="0.25">
      <c r="A162" s="59"/>
      <c r="B162" s="59"/>
      <c r="C162" s="182"/>
      <c r="D162" s="180"/>
    </row>
    <row r="163" spans="1:4" x14ac:dyDescent="0.25">
      <c r="A163" s="59"/>
      <c r="B163" s="59"/>
      <c r="C163" s="182"/>
      <c r="D163" s="180"/>
    </row>
    <row r="164" spans="1:4" x14ac:dyDescent="0.25">
      <c r="A164" s="59"/>
      <c r="B164" s="59"/>
      <c r="C164" s="182"/>
      <c r="D164" s="180"/>
    </row>
    <row r="165" spans="1:4" x14ac:dyDescent="0.25">
      <c r="A165" s="59"/>
      <c r="B165" s="59"/>
      <c r="C165" s="182"/>
      <c r="D165" s="180"/>
    </row>
    <row r="166" spans="1:4" x14ac:dyDescent="0.25">
      <c r="A166" s="59"/>
      <c r="B166" s="59"/>
      <c r="C166" s="182"/>
      <c r="D166" s="180"/>
    </row>
    <row r="167" spans="1:4" x14ac:dyDescent="0.25">
      <c r="A167" s="59"/>
      <c r="B167" s="59"/>
      <c r="C167" s="182"/>
      <c r="D167" s="180"/>
    </row>
    <row r="168" spans="1:4" x14ac:dyDescent="0.25">
      <c r="A168" s="59"/>
      <c r="B168" s="59"/>
      <c r="C168" s="182"/>
      <c r="D168" s="180"/>
    </row>
    <row r="169" spans="1:4" x14ac:dyDescent="0.25">
      <c r="A169" s="59"/>
      <c r="B169" s="59"/>
      <c r="C169" s="182"/>
      <c r="D169" s="180"/>
    </row>
    <row r="170" spans="1:4" x14ac:dyDescent="0.25">
      <c r="A170" s="59"/>
      <c r="B170" s="59"/>
      <c r="C170" s="182"/>
      <c r="D170" s="180"/>
    </row>
    <row r="171" spans="1:4" x14ac:dyDescent="0.25">
      <c r="A171" s="59"/>
      <c r="B171" s="59"/>
      <c r="C171" s="182"/>
      <c r="D171" s="180"/>
    </row>
    <row r="172" spans="1:4" x14ac:dyDescent="0.25">
      <c r="A172" s="59"/>
      <c r="B172" s="59"/>
      <c r="C172" s="182"/>
      <c r="D172" s="180"/>
    </row>
    <row r="173" spans="1:4" x14ac:dyDescent="0.25">
      <c r="A173" s="59"/>
      <c r="B173" s="59"/>
      <c r="C173" s="182"/>
      <c r="D173" s="180"/>
    </row>
    <row r="174" spans="1:4" x14ac:dyDescent="0.25">
      <c r="A174" s="59"/>
      <c r="B174" s="59"/>
      <c r="C174" s="182"/>
      <c r="D174" s="180"/>
    </row>
    <row r="175" spans="1:4" x14ac:dyDescent="0.25">
      <c r="A175" s="59"/>
      <c r="B175" s="59"/>
      <c r="C175" s="182"/>
      <c r="D175" s="180"/>
    </row>
    <row r="176" spans="1:4" x14ac:dyDescent="0.25">
      <c r="A176" s="59"/>
      <c r="B176" s="59"/>
      <c r="C176" s="182"/>
      <c r="D176" s="180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696"/>
  <sheetViews>
    <sheetView tabSelected="1" workbookViewId="0">
      <pane ySplit="1" topLeftCell="A2" activePane="bottomLeft" state="frozen"/>
      <selection pane="bottomLeft" activeCell="B12" sqref="B12"/>
    </sheetView>
  </sheetViews>
  <sheetFormatPr defaultRowHeight="14.25" x14ac:dyDescent="0.2"/>
  <cols>
    <col min="1" max="1" width="7.85546875" style="142" bestFit="1" customWidth="1"/>
    <col min="2" max="2" width="40.140625" style="66" bestFit="1" customWidth="1"/>
    <col min="3" max="3" width="13.28515625" style="143" bestFit="1" customWidth="1"/>
    <col min="4" max="4" width="15.85546875" style="66" bestFit="1" customWidth="1"/>
    <col min="5" max="5" width="9.140625" style="197"/>
    <col min="6" max="6" width="32.5703125" style="65" customWidth="1"/>
    <col min="7" max="7" width="11.5703125" style="65" bestFit="1" customWidth="1"/>
    <col min="8" max="16384" width="9.140625" style="62"/>
  </cols>
  <sheetData>
    <row r="1" spans="1:7" s="44" customFormat="1" ht="73.5" customHeight="1" x14ac:dyDescent="0.2">
      <c r="A1" s="192" t="s">
        <v>1</v>
      </c>
      <c r="B1" s="192" t="s">
        <v>2</v>
      </c>
      <c r="C1" s="193" t="s">
        <v>15</v>
      </c>
      <c r="D1" s="194" t="s">
        <v>6</v>
      </c>
      <c r="E1" s="195" t="s">
        <v>16</v>
      </c>
      <c r="F1" s="211" t="s">
        <v>34</v>
      </c>
      <c r="G1" s="196" t="s">
        <v>17</v>
      </c>
    </row>
    <row r="2" spans="1:7" ht="15" x14ac:dyDescent="0.25">
      <c r="A2" s="44">
        <v>945176</v>
      </c>
      <c r="B2" s="71"/>
      <c r="C2" s="137">
        <v>39.724138943248533</v>
      </c>
      <c r="D2" s="74">
        <v>60.62</v>
      </c>
      <c r="E2" s="197">
        <v>0</v>
      </c>
      <c r="F2" s="212">
        <f t="shared" ref="F2:F65" si="0">+D2*E2</f>
        <v>0</v>
      </c>
      <c r="G2" s="26">
        <f t="shared" ref="G2:G65" si="1">+F2-C2</f>
        <v>-39.724138943248533</v>
      </c>
    </row>
    <row r="3" spans="1:7" ht="15" x14ac:dyDescent="0.25">
      <c r="A3" s="185">
        <v>514412</v>
      </c>
      <c r="B3" s="130"/>
      <c r="C3" s="186">
        <v>22.419718969555031</v>
      </c>
      <c r="D3" s="75">
        <v>62.75</v>
      </c>
      <c r="E3" s="197">
        <v>0</v>
      </c>
      <c r="F3" s="212">
        <f t="shared" si="0"/>
        <v>0</v>
      </c>
      <c r="G3" s="26">
        <f t="shared" si="1"/>
        <v>-22.419718969555031</v>
      </c>
    </row>
    <row r="4" spans="1:7" ht="15" x14ac:dyDescent="0.25">
      <c r="A4" s="44">
        <v>844587</v>
      </c>
      <c r="B4" s="71"/>
      <c r="C4" s="137">
        <v>38.560759890597282</v>
      </c>
      <c r="D4" s="74">
        <v>64.569999999999993</v>
      </c>
      <c r="E4" s="197">
        <v>0</v>
      </c>
      <c r="F4" s="212">
        <f t="shared" si="0"/>
        <v>0</v>
      </c>
      <c r="G4" s="26">
        <f t="shared" si="1"/>
        <v>-38.560759890597282</v>
      </c>
    </row>
    <row r="5" spans="1:7" ht="15" x14ac:dyDescent="0.25">
      <c r="A5" s="132">
        <v>921591</v>
      </c>
      <c r="B5" s="132"/>
      <c r="C5" s="139">
        <v>84.64233552631579</v>
      </c>
      <c r="D5" s="133">
        <v>71.739999999999995</v>
      </c>
      <c r="E5" s="197">
        <v>0</v>
      </c>
      <c r="F5" s="212">
        <f t="shared" si="0"/>
        <v>0</v>
      </c>
      <c r="G5" s="26">
        <f t="shared" si="1"/>
        <v>-84.64233552631579</v>
      </c>
    </row>
    <row r="6" spans="1:7" ht="15" x14ac:dyDescent="0.25">
      <c r="A6" s="71">
        <v>23543</v>
      </c>
      <c r="B6" s="44"/>
      <c r="C6" s="186">
        <v>39.992382352941178</v>
      </c>
      <c r="D6" s="75">
        <v>74.44</v>
      </c>
      <c r="E6" s="197">
        <v>0</v>
      </c>
      <c r="F6" s="212">
        <f t="shared" si="0"/>
        <v>0</v>
      </c>
      <c r="G6" s="26">
        <f t="shared" si="1"/>
        <v>-39.992382352941178</v>
      </c>
    </row>
    <row r="7" spans="1:7" ht="15" x14ac:dyDescent="0.25">
      <c r="A7" s="185">
        <v>967021</v>
      </c>
      <c r="B7" s="130"/>
      <c r="C7" s="186">
        <v>30.763374416863456</v>
      </c>
      <c r="D7" s="75">
        <v>75.17</v>
      </c>
      <c r="E7" s="197">
        <v>0</v>
      </c>
      <c r="F7" s="212">
        <f t="shared" si="0"/>
        <v>0</v>
      </c>
      <c r="G7" s="26">
        <f t="shared" si="1"/>
        <v>-30.763374416863456</v>
      </c>
    </row>
    <row r="8" spans="1:7" ht="15" x14ac:dyDescent="0.25">
      <c r="A8" s="44">
        <v>78138</v>
      </c>
      <c r="B8" s="71"/>
      <c r="C8" s="137">
        <v>37.082560299869627</v>
      </c>
      <c r="D8" s="74">
        <v>76.84</v>
      </c>
      <c r="E8" s="197">
        <v>0</v>
      </c>
      <c r="F8" s="212">
        <f t="shared" si="0"/>
        <v>0</v>
      </c>
      <c r="G8" s="26">
        <f t="shared" si="1"/>
        <v>-37.082560299869627</v>
      </c>
    </row>
    <row r="9" spans="1:7" ht="15" x14ac:dyDescent="0.25">
      <c r="A9" s="134">
        <v>565267</v>
      </c>
      <c r="B9" s="71"/>
      <c r="C9" s="186">
        <v>42.52</v>
      </c>
      <c r="D9" s="75">
        <v>77.760000000000005</v>
      </c>
      <c r="E9" s="197">
        <v>0</v>
      </c>
      <c r="F9" s="212">
        <f t="shared" si="0"/>
        <v>0</v>
      </c>
      <c r="G9" s="26">
        <f t="shared" si="1"/>
        <v>-42.52</v>
      </c>
    </row>
    <row r="10" spans="1:7" ht="15" x14ac:dyDescent="0.25">
      <c r="A10" s="44">
        <v>88704</v>
      </c>
      <c r="B10" s="71"/>
      <c r="C10" s="137">
        <v>14.683682171105488</v>
      </c>
      <c r="D10" s="74">
        <v>79.34</v>
      </c>
      <c r="E10" s="197">
        <v>0</v>
      </c>
      <c r="F10" s="212">
        <f t="shared" si="0"/>
        <v>0</v>
      </c>
      <c r="G10" s="26">
        <f t="shared" si="1"/>
        <v>-14.683682171105488</v>
      </c>
    </row>
    <row r="11" spans="1:7" ht="15" x14ac:dyDescent="0.25">
      <c r="A11" s="71">
        <v>57271</v>
      </c>
      <c r="B11" s="71"/>
      <c r="C11" s="137">
        <v>50.885978260869557</v>
      </c>
      <c r="D11" s="74">
        <v>79.72</v>
      </c>
      <c r="E11" s="197">
        <v>0</v>
      </c>
      <c r="F11" s="212">
        <f t="shared" si="0"/>
        <v>0</v>
      </c>
      <c r="G11" s="26">
        <f t="shared" si="1"/>
        <v>-50.885978260869557</v>
      </c>
    </row>
    <row r="12" spans="1:7" ht="15" x14ac:dyDescent="0.25">
      <c r="A12" s="71">
        <v>203785</v>
      </c>
      <c r="B12" s="71"/>
      <c r="C12" s="189">
        <v>26.54338264299804</v>
      </c>
      <c r="D12" s="75">
        <v>80.45</v>
      </c>
      <c r="E12" s="197">
        <v>0</v>
      </c>
      <c r="F12" s="212">
        <f t="shared" si="0"/>
        <v>0</v>
      </c>
      <c r="G12" s="26">
        <f t="shared" si="1"/>
        <v>-26.54338264299804</v>
      </c>
    </row>
    <row r="13" spans="1:7" ht="15" x14ac:dyDescent="0.25">
      <c r="A13" s="185">
        <v>18945</v>
      </c>
      <c r="B13" s="130"/>
      <c r="C13" s="186">
        <v>34.61197859869138</v>
      </c>
      <c r="D13" s="75">
        <v>81.78</v>
      </c>
      <c r="E13" s="197">
        <v>0</v>
      </c>
      <c r="F13" s="212">
        <f t="shared" si="0"/>
        <v>0</v>
      </c>
      <c r="G13" s="26">
        <f t="shared" si="1"/>
        <v>-34.61197859869138</v>
      </c>
    </row>
    <row r="14" spans="1:7" ht="15" x14ac:dyDescent="0.25">
      <c r="A14" s="185">
        <v>973362</v>
      </c>
      <c r="B14" s="130"/>
      <c r="C14" s="186">
        <v>39.26829875518672</v>
      </c>
      <c r="D14" s="75">
        <v>82.5</v>
      </c>
      <c r="E14" s="197">
        <v>0</v>
      </c>
      <c r="F14" s="212">
        <f t="shared" si="0"/>
        <v>0</v>
      </c>
      <c r="G14" s="26">
        <f t="shared" si="1"/>
        <v>-39.26829875518672</v>
      </c>
    </row>
    <row r="15" spans="1:7" ht="15" x14ac:dyDescent="0.25">
      <c r="A15" s="185">
        <v>844443</v>
      </c>
      <c r="B15" s="130"/>
      <c r="C15" s="186">
        <v>59.177394067796612</v>
      </c>
      <c r="D15" s="75">
        <v>83.74</v>
      </c>
      <c r="E15" s="197">
        <v>0</v>
      </c>
      <c r="F15" s="212">
        <f t="shared" si="0"/>
        <v>0</v>
      </c>
      <c r="G15" s="26">
        <f t="shared" si="1"/>
        <v>-59.177394067796612</v>
      </c>
    </row>
    <row r="16" spans="1:7" ht="15" x14ac:dyDescent="0.25">
      <c r="A16" s="185">
        <v>998820</v>
      </c>
      <c r="B16" s="130"/>
      <c r="C16" s="186">
        <v>35.40057312252965</v>
      </c>
      <c r="D16" s="75">
        <v>86.02</v>
      </c>
      <c r="E16" s="197">
        <v>0</v>
      </c>
      <c r="F16" s="212">
        <f t="shared" si="0"/>
        <v>0</v>
      </c>
      <c r="G16" s="26">
        <f t="shared" si="1"/>
        <v>-35.40057312252965</v>
      </c>
    </row>
    <row r="17" spans="1:7" ht="15" x14ac:dyDescent="0.25">
      <c r="A17" s="185">
        <v>6989</v>
      </c>
      <c r="B17" s="130"/>
      <c r="C17" s="186">
        <v>40.792385321100923</v>
      </c>
      <c r="D17" s="75">
        <v>90.03</v>
      </c>
      <c r="E17" s="197">
        <v>0</v>
      </c>
      <c r="F17" s="212">
        <f t="shared" si="0"/>
        <v>0</v>
      </c>
      <c r="G17" s="26">
        <f t="shared" si="1"/>
        <v>-40.792385321100923</v>
      </c>
    </row>
    <row r="18" spans="1:7" ht="15" x14ac:dyDescent="0.25">
      <c r="A18" s="185">
        <v>127775</v>
      </c>
      <c r="B18" s="130"/>
      <c r="C18" s="186">
        <v>34.084074074074067</v>
      </c>
      <c r="D18" s="75">
        <v>93.95</v>
      </c>
      <c r="E18" s="197">
        <v>0</v>
      </c>
      <c r="F18" s="212">
        <f t="shared" si="0"/>
        <v>0</v>
      </c>
      <c r="G18" s="26">
        <f t="shared" si="1"/>
        <v>-34.084074074074067</v>
      </c>
    </row>
    <row r="19" spans="1:7" ht="15" x14ac:dyDescent="0.25">
      <c r="A19" s="185">
        <v>211897</v>
      </c>
      <c r="B19" s="130"/>
      <c r="C19" s="186">
        <v>48.126371769383702</v>
      </c>
      <c r="D19" s="75">
        <v>95.11</v>
      </c>
      <c r="E19" s="197">
        <v>0</v>
      </c>
      <c r="F19" s="212">
        <f t="shared" si="0"/>
        <v>0</v>
      </c>
      <c r="G19" s="26">
        <f t="shared" si="1"/>
        <v>-48.126371769383702</v>
      </c>
    </row>
    <row r="20" spans="1:7" ht="15" x14ac:dyDescent="0.25">
      <c r="A20" s="185">
        <v>943961</v>
      </c>
      <c r="B20" s="130"/>
      <c r="C20" s="186">
        <v>61.527494083196288</v>
      </c>
      <c r="D20" s="75">
        <v>96.14</v>
      </c>
      <c r="E20" s="197">
        <v>0</v>
      </c>
      <c r="F20" s="212">
        <f t="shared" si="0"/>
        <v>0</v>
      </c>
      <c r="G20" s="26">
        <f t="shared" si="1"/>
        <v>-61.527494083196288</v>
      </c>
    </row>
    <row r="21" spans="1:7" ht="15" x14ac:dyDescent="0.25">
      <c r="A21" s="71">
        <v>504700</v>
      </c>
      <c r="B21" s="71"/>
      <c r="C21" s="137">
        <v>47.671316046966723</v>
      </c>
      <c r="D21" s="74">
        <v>97.54</v>
      </c>
      <c r="E21" s="197">
        <v>0</v>
      </c>
      <c r="F21" s="212">
        <f t="shared" si="0"/>
        <v>0</v>
      </c>
      <c r="G21" s="26">
        <f t="shared" si="1"/>
        <v>-47.671316046966723</v>
      </c>
    </row>
    <row r="22" spans="1:7" ht="15" x14ac:dyDescent="0.25">
      <c r="A22" s="185">
        <v>154971</v>
      </c>
      <c r="B22" s="130"/>
      <c r="C22" s="186">
        <v>76.150000000000006</v>
      </c>
      <c r="D22" s="75">
        <v>101.06</v>
      </c>
      <c r="E22" s="197">
        <v>0.4</v>
      </c>
      <c r="F22" s="212">
        <f t="shared" si="0"/>
        <v>40.424000000000007</v>
      </c>
      <c r="G22" s="26">
        <f t="shared" si="1"/>
        <v>-35.725999999999999</v>
      </c>
    </row>
    <row r="23" spans="1:7" ht="15" x14ac:dyDescent="0.25">
      <c r="A23" s="71">
        <v>18755</v>
      </c>
      <c r="B23" s="71"/>
      <c r="C23" s="138">
        <v>35.549053254437865</v>
      </c>
      <c r="D23" s="131">
        <v>101.72</v>
      </c>
      <c r="E23" s="197">
        <v>0.4</v>
      </c>
      <c r="F23" s="212">
        <f t="shared" si="0"/>
        <v>40.688000000000002</v>
      </c>
      <c r="G23" s="26">
        <f t="shared" si="1"/>
        <v>5.1389467455621372</v>
      </c>
    </row>
    <row r="24" spans="1:7" ht="15" x14ac:dyDescent="0.25">
      <c r="A24" s="185">
        <v>833002</v>
      </c>
      <c r="B24" s="130"/>
      <c r="C24" s="186">
        <v>20.77945880975129</v>
      </c>
      <c r="D24" s="75">
        <v>101.86</v>
      </c>
      <c r="E24" s="197">
        <v>0.4</v>
      </c>
      <c r="F24" s="212">
        <f t="shared" si="0"/>
        <v>40.744</v>
      </c>
      <c r="G24" s="26">
        <f t="shared" si="1"/>
        <v>19.96454119024871</v>
      </c>
    </row>
    <row r="25" spans="1:7" ht="15" x14ac:dyDescent="0.25">
      <c r="A25" s="134">
        <v>52042</v>
      </c>
      <c r="B25" s="71"/>
      <c r="C25" s="186">
        <v>72.81</v>
      </c>
      <c r="D25" s="75">
        <v>103.92</v>
      </c>
      <c r="E25" s="197">
        <v>0.4</v>
      </c>
      <c r="F25" s="212">
        <f t="shared" si="0"/>
        <v>41.568000000000005</v>
      </c>
      <c r="G25" s="26">
        <f t="shared" si="1"/>
        <v>-31.241999999999997</v>
      </c>
    </row>
    <row r="26" spans="1:7" ht="15" x14ac:dyDescent="0.25">
      <c r="A26" s="71">
        <v>850684</v>
      </c>
      <c r="B26" s="71"/>
      <c r="C26" s="138">
        <v>6.1515396103896052</v>
      </c>
      <c r="D26" s="75">
        <v>104.14</v>
      </c>
      <c r="E26" s="197">
        <v>0.4</v>
      </c>
      <c r="F26" s="212">
        <f t="shared" si="0"/>
        <v>41.656000000000006</v>
      </c>
      <c r="G26" s="26">
        <f t="shared" si="1"/>
        <v>35.504460389610401</v>
      </c>
    </row>
    <row r="27" spans="1:7" ht="15" x14ac:dyDescent="0.25">
      <c r="A27" s="44">
        <v>986024</v>
      </c>
      <c r="B27" s="71"/>
      <c r="C27" s="137">
        <v>51.812297232610319</v>
      </c>
      <c r="D27" s="74">
        <v>106.09</v>
      </c>
      <c r="E27" s="197">
        <v>0.4</v>
      </c>
      <c r="F27" s="212">
        <f t="shared" si="0"/>
        <v>42.436000000000007</v>
      </c>
      <c r="G27" s="26">
        <f t="shared" si="1"/>
        <v>-9.3762972326103124</v>
      </c>
    </row>
    <row r="28" spans="1:7" ht="15" x14ac:dyDescent="0.25">
      <c r="A28" s="185">
        <v>833320</v>
      </c>
      <c r="B28" s="130"/>
      <c r="C28" s="186">
        <v>48.357248908296945</v>
      </c>
      <c r="D28" s="75">
        <v>106.39</v>
      </c>
      <c r="E28" s="197">
        <v>0.4</v>
      </c>
      <c r="F28" s="212">
        <f t="shared" si="0"/>
        <v>42.556000000000004</v>
      </c>
      <c r="G28" s="26">
        <f t="shared" si="1"/>
        <v>-5.801248908296941</v>
      </c>
    </row>
    <row r="29" spans="1:7" ht="15" x14ac:dyDescent="0.25">
      <c r="A29" s="44">
        <v>11899</v>
      </c>
      <c r="B29" s="71"/>
      <c r="C29" s="137">
        <v>45.029333333333341</v>
      </c>
      <c r="D29" s="74">
        <v>106.88</v>
      </c>
      <c r="E29" s="197">
        <v>0.4</v>
      </c>
      <c r="F29" s="212">
        <f t="shared" si="0"/>
        <v>42.752000000000002</v>
      </c>
      <c r="G29" s="26">
        <f t="shared" si="1"/>
        <v>-2.2773333333333383</v>
      </c>
    </row>
    <row r="30" spans="1:7" ht="15" x14ac:dyDescent="0.25">
      <c r="A30" s="44">
        <v>850541</v>
      </c>
      <c r="B30" s="71"/>
      <c r="C30" s="137">
        <v>66.34576271186441</v>
      </c>
      <c r="D30" s="74">
        <v>108.11</v>
      </c>
      <c r="E30" s="197">
        <v>0.4</v>
      </c>
      <c r="F30" s="212">
        <f t="shared" si="0"/>
        <v>43.244</v>
      </c>
      <c r="G30" s="26">
        <f t="shared" si="1"/>
        <v>-23.10176271186441</v>
      </c>
    </row>
    <row r="31" spans="1:7" ht="15" x14ac:dyDescent="0.25">
      <c r="A31" s="44">
        <v>80393</v>
      </c>
      <c r="B31" s="71"/>
      <c r="C31" s="137">
        <v>31.925803568275199</v>
      </c>
      <c r="D31" s="74">
        <v>108.62</v>
      </c>
      <c r="E31" s="197">
        <v>0.4</v>
      </c>
      <c r="F31" s="212">
        <f t="shared" si="0"/>
        <v>43.448000000000008</v>
      </c>
      <c r="G31" s="26">
        <f t="shared" si="1"/>
        <v>11.522196431724808</v>
      </c>
    </row>
    <row r="32" spans="1:7" ht="15" x14ac:dyDescent="0.25">
      <c r="A32" s="71">
        <v>859317</v>
      </c>
      <c r="B32" s="71"/>
      <c r="C32" s="138">
        <v>70.264333563535914</v>
      </c>
      <c r="D32" s="75">
        <v>109.14</v>
      </c>
      <c r="E32" s="197">
        <v>0.4</v>
      </c>
      <c r="F32" s="212">
        <f t="shared" si="0"/>
        <v>43.656000000000006</v>
      </c>
      <c r="G32" s="26">
        <f t="shared" si="1"/>
        <v>-26.608333563535908</v>
      </c>
    </row>
    <row r="33" spans="1:7" ht="15" x14ac:dyDescent="0.25">
      <c r="A33" s="185">
        <v>550156</v>
      </c>
      <c r="B33" s="130"/>
      <c r="C33" s="186">
        <v>67.373522975929973</v>
      </c>
      <c r="D33" s="75">
        <v>110.95</v>
      </c>
      <c r="E33" s="197">
        <v>0.4</v>
      </c>
      <c r="F33" s="212">
        <f t="shared" si="0"/>
        <v>44.38</v>
      </c>
      <c r="G33" s="26">
        <f t="shared" si="1"/>
        <v>-22.99352297592997</v>
      </c>
    </row>
    <row r="34" spans="1:7" ht="15" x14ac:dyDescent="0.25">
      <c r="A34" s="185">
        <v>121643</v>
      </c>
      <c r="B34" s="130"/>
      <c r="C34" s="186">
        <v>45.365861386138619</v>
      </c>
      <c r="D34" s="75">
        <v>112.84</v>
      </c>
      <c r="E34" s="197">
        <v>0.4</v>
      </c>
      <c r="F34" s="212">
        <f t="shared" si="0"/>
        <v>45.136000000000003</v>
      </c>
      <c r="G34" s="26">
        <f t="shared" si="1"/>
        <v>-0.22986138613861584</v>
      </c>
    </row>
    <row r="35" spans="1:7" ht="15" x14ac:dyDescent="0.25">
      <c r="A35" s="44">
        <v>847826</v>
      </c>
      <c r="B35" s="71"/>
      <c r="C35" s="137">
        <v>27.535230592752129</v>
      </c>
      <c r="D35" s="74">
        <v>113.19</v>
      </c>
      <c r="E35" s="197">
        <v>0.4</v>
      </c>
      <c r="F35" s="212">
        <f t="shared" si="0"/>
        <v>45.276000000000003</v>
      </c>
      <c r="G35" s="26">
        <f t="shared" si="1"/>
        <v>17.740769407247875</v>
      </c>
    </row>
    <row r="36" spans="1:7" ht="15" x14ac:dyDescent="0.25">
      <c r="A36" s="71">
        <v>854023</v>
      </c>
      <c r="B36" s="71"/>
      <c r="C36" s="138">
        <v>56.632727272727266</v>
      </c>
      <c r="D36" s="75">
        <v>113.98</v>
      </c>
      <c r="E36" s="197">
        <v>0.4</v>
      </c>
      <c r="F36" s="212">
        <f t="shared" si="0"/>
        <v>45.592000000000006</v>
      </c>
      <c r="G36" s="26">
        <f t="shared" si="1"/>
        <v>-11.04072727272726</v>
      </c>
    </row>
    <row r="37" spans="1:7" ht="15" x14ac:dyDescent="0.25">
      <c r="A37" s="71">
        <v>946198</v>
      </c>
      <c r="B37" s="71"/>
      <c r="C37" s="138">
        <v>28.831847195357831</v>
      </c>
      <c r="D37" s="75">
        <v>117.69</v>
      </c>
      <c r="E37" s="197">
        <v>0.4</v>
      </c>
      <c r="F37" s="212">
        <f t="shared" si="0"/>
        <v>47.076000000000001</v>
      </c>
      <c r="G37" s="26">
        <f t="shared" si="1"/>
        <v>18.244152804642169</v>
      </c>
    </row>
    <row r="38" spans="1:7" ht="15" x14ac:dyDescent="0.25">
      <c r="A38" s="71">
        <v>570647</v>
      </c>
      <c r="B38" s="71"/>
      <c r="C38" s="138">
        <v>26.091006564551407</v>
      </c>
      <c r="D38" s="75">
        <v>117.75</v>
      </c>
      <c r="E38" s="197">
        <v>0.4</v>
      </c>
      <c r="F38" s="212">
        <f t="shared" si="0"/>
        <v>47.1</v>
      </c>
      <c r="G38" s="26">
        <f t="shared" si="1"/>
        <v>21.008993435448595</v>
      </c>
    </row>
    <row r="39" spans="1:7" ht="15" x14ac:dyDescent="0.25">
      <c r="A39" s="71">
        <v>855541</v>
      </c>
      <c r="B39" s="71"/>
      <c r="C39" s="138">
        <v>34.711892523364497</v>
      </c>
      <c r="D39" s="75">
        <v>119.24</v>
      </c>
      <c r="E39" s="197">
        <v>0.4</v>
      </c>
      <c r="F39" s="212">
        <f t="shared" si="0"/>
        <v>47.695999999999998</v>
      </c>
      <c r="G39" s="26">
        <f t="shared" si="1"/>
        <v>12.984107476635501</v>
      </c>
    </row>
    <row r="40" spans="1:7" ht="15" x14ac:dyDescent="0.25">
      <c r="A40" s="185">
        <v>23200</v>
      </c>
      <c r="B40" s="130"/>
      <c r="C40" s="186">
        <v>74.283926441351895</v>
      </c>
      <c r="D40" s="75">
        <v>123.35</v>
      </c>
      <c r="E40" s="197">
        <v>0.4</v>
      </c>
      <c r="F40" s="212">
        <f t="shared" si="0"/>
        <v>49.34</v>
      </c>
      <c r="G40" s="26">
        <f t="shared" si="1"/>
        <v>-24.943926441351891</v>
      </c>
    </row>
    <row r="41" spans="1:7" ht="15" x14ac:dyDescent="0.25">
      <c r="A41" s="71">
        <v>578554</v>
      </c>
      <c r="B41" s="71"/>
      <c r="C41" s="138">
        <v>34.113515358361781</v>
      </c>
      <c r="D41" s="75">
        <v>124.25</v>
      </c>
      <c r="E41" s="197">
        <v>0.4</v>
      </c>
      <c r="F41" s="212">
        <f t="shared" si="0"/>
        <v>49.7</v>
      </c>
      <c r="G41" s="26">
        <f t="shared" si="1"/>
        <v>15.586484641638222</v>
      </c>
    </row>
    <row r="42" spans="1:7" ht="15" x14ac:dyDescent="0.25">
      <c r="A42" s="44">
        <v>554435</v>
      </c>
      <c r="B42" s="71"/>
      <c r="C42" s="137">
        <v>42.821265833919782</v>
      </c>
      <c r="D42" s="74">
        <v>126.13</v>
      </c>
      <c r="E42" s="197">
        <v>0.4</v>
      </c>
      <c r="F42" s="212">
        <f t="shared" si="0"/>
        <v>50.451999999999998</v>
      </c>
      <c r="G42" s="26">
        <f t="shared" si="1"/>
        <v>7.6307341660802166</v>
      </c>
    </row>
    <row r="43" spans="1:7" ht="15" x14ac:dyDescent="0.25">
      <c r="A43" s="71">
        <v>126677</v>
      </c>
      <c r="B43" s="71"/>
      <c r="C43" s="138">
        <v>24.86975345167653</v>
      </c>
      <c r="D43" s="75">
        <v>126.27</v>
      </c>
      <c r="E43" s="197">
        <v>0.4</v>
      </c>
      <c r="F43" s="212">
        <f t="shared" si="0"/>
        <v>50.508000000000003</v>
      </c>
      <c r="G43" s="26">
        <f t="shared" si="1"/>
        <v>25.638246548323472</v>
      </c>
    </row>
    <row r="44" spans="1:7" ht="15" x14ac:dyDescent="0.25">
      <c r="A44" s="71">
        <v>990686</v>
      </c>
      <c r="B44" s="71"/>
      <c r="C44" s="138">
        <v>64.321293302540411</v>
      </c>
      <c r="D44" s="75">
        <v>126.74</v>
      </c>
      <c r="E44" s="197">
        <v>0.4</v>
      </c>
      <c r="F44" s="212">
        <f t="shared" si="0"/>
        <v>50.695999999999998</v>
      </c>
      <c r="G44" s="26">
        <f t="shared" si="1"/>
        <v>-13.625293302540413</v>
      </c>
    </row>
    <row r="45" spans="1:7" ht="15" x14ac:dyDescent="0.25">
      <c r="A45" s="44">
        <v>100610</v>
      </c>
      <c r="B45" s="71"/>
      <c r="C45" s="137">
        <v>29.820665362035214</v>
      </c>
      <c r="D45" s="73">
        <v>127.55</v>
      </c>
      <c r="E45" s="197">
        <v>0.4</v>
      </c>
      <c r="F45" s="212">
        <f t="shared" si="0"/>
        <v>51.02</v>
      </c>
      <c r="G45" s="26">
        <f t="shared" si="1"/>
        <v>21.199334637964789</v>
      </c>
    </row>
    <row r="46" spans="1:7" ht="15" x14ac:dyDescent="0.25">
      <c r="A46" s="185">
        <v>860152</v>
      </c>
      <c r="B46" s="130"/>
      <c r="C46" s="186">
        <v>69.317079831932773</v>
      </c>
      <c r="D46" s="75">
        <v>127.92</v>
      </c>
      <c r="E46" s="197">
        <v>0.4</v>
      </c>
      <c r="F46" s="212">
        <f t="shared" si="0"/>
        <v>51.168000000000006</v>
      </c>
      <c r="G46" s="26">
        <f t="shared" si="1"/>
        <v>-18.149079831932767</v>
      </c>
    </row>
    <row r="47" spans="1:7" ht="15" x14ac:dyDescent="0.25">
      <c r="A47" s="185">
        <v>142568</v>
      </c>
      <c r="B47" s="130"/>
      <c r="C47" s="186">
        <v>55.978257513295134</v>
      </c>
      <c r="D47" s="75">
        <v>128.94999999999999</v>
      </c>
      <c r="E47" s="197">
        <v>0.4</v>
      </c>
      <c r="F47" s="212">
        <f t="shared" si="0"/>
        <v>51.58</v>
      </c>
      <c r="G47" s="26">
        <f t="shared" si="1"/>
        <v>-4.3982575132951354</v>
      </c>
    </row>
    <row r="48" spans="1:7" ht="15" x14ac:dyDescent="0.25">
      <c r="A48" s="71">
        <v>960139</v>
      </c>
      <c r="B48" s="71"/>
      <c r="C48" s="138">
        <v>64.66658932714617</v>
      </c>
      <c r="D48" s="75">
        <v>129.03</v>
      </c>
      <c r="E48" s="197">
        <v>0.4</v>
      </c>
      <c r="F48" s="212">
        <f t="shared" si="0"/>
        <v>51.612000000000002</v>
      </c>
      <c r="G48" s="26">
        <f t="shared" si="1"/>
        <v>-13.054589327146168</v>
      </c>
    </row>
    <row r="49" spans="1:7" ht="15" x14ac:dyDescent="0.25">
      <c r="A49" s="71">
        <v>838140</v>
      </c>
      <c r="B49" s="71"/>
      <c r="C49" s="138">
        <v>99.22158898305085</v>
      </c>
      <c r="D49" s="75">
        <v>131.29</v>
      </c>
      <c r="E49" s="197">
        <v>0.4</v>
      </c>
      <c r="F49" s="212">
        <f t="shared" si="0"/>
        <v>52.515999999999998</v>
      </c>
      <c r="G49" s="26">
        <f t="shared" si="1"/>
        <v>-46.705588983050852</v>
      </c>
    </row>
    <row r="50" spans="1:7" ht="15" x14ac:dyDescent="0.25">
      <c r="A50" s="71">
        <v>204713</v>
      </c>
      <c r="B50" s="71"/>
      <c r="C50" s="137">
        <v>84.495322580645166</v>
      </c>
      <c r="D50" s="73">
        <v>131.35</v>
      </c>
      <c r="E50" s="197">
        <v>0.4</v>
      </c>
      <c r="F50" s="212">
        <f t="shared" si="0"/>
        <v>52.54</v>
      </c>
      <c r="G50" s="26">
        <f t="shared" si="1"/>
        <v>-31.955322580645166</v>
      </c>
    </row>
    <row r="51" spans="1:7" ht="15" x14ac:dyDescent="0.25">
      <c r="A51" s="71">
        <v>151127</v>
      </c>
      <c r="B51" s="71"/>
      <c r="C51" s="138">
        <v>54.610133398161246</v>
      </c>
      <c r="D51" s="75">
        <v>131.63999999999999</v>
      </c>
      <c r="E51" s="197">
        <v>0.4</v>
      </c>
      <c r="F51" s="212">
        <f t="shared" si="0"/>
        <v>52.655999999999999</v>
      </c>
      <c r="G51" s="26">
        <f t="shared" si="1"/>
        <v>-1.9541333981612468</v>
      </c>
    </row>
    <row r="52" spans="1:7" ht="15" x14ac:dyDescent="0.25">
      <c r="A52" s="44">
        <v>77414</v>
      </c>
      <c r="B52" s="71"/>
      <c r="C52" s="137">
        <v>43.306647398843907</v>
      </c>
      <c r="D52" s="74">
        <v>133.86000000000001</v>
      </c>
      <c r="E52" s="197">
        <v>0.4</v>
      </c>
      <c r="F52" s="212">
        <f t="shared" si="0"/>
        <v>53.544000000000011</v>
      </c>
      <c r="G52" s="26">
        <f t="shared" si="1"/>
        <v>10.237352601156104</v>
      </c>
    </row>
    <row r="53" spans="1:7" ht="15" x14ac:dyDescent="0.25">
      <c r="A53" s="71">
        <v>953519</v>
      </c>
      <c r="B53" s="44"/>
      <c r="C53" s="186">
        <v>52.009817725316296</v>
      </c>
      <c r="D53" s="75">
        <v>133.91</v>
      </c>
      <c r="E53" s="197">
        <v>0.4</v>
      </c>
      <c r="F53" s="212">
        <f t="shared" si="0"/>
        <v>53.564</v>
      </c>
      <c r="G53" s="26">
        <f t="shared" si="1"/>
        <v>1.5541822746837042</v>
      </c>
    </row>
    <row r="54" spans="1:7" ht="15" x14ac:dyDescent="0.25">
      <c r="A54" s="71">
        <v>302792</v>
      </c>
      <c r="B54" s="71"/>
      <c r="C54" s="138">
        <v>28.18982352941174</v>
      </c>
      <c r="D54" s="75">
        <v>135.74</v>
      </c>
      <c r="E54" s="197">
        <v>0.4</v>
      </c>
      <c r="F54" s="212">
        <f t="shared" si="0"/>
        <v>54.296000000000006</v>
      </c>
      <c r="G54" s="26">
        <f t="shared" si="1"/>
        <v>26.106176470588267</v>
      </c>
    </row>
    <row r="55" spans="1:7" ht="15" x14ac:dyDescent="0.25">
      <c r="A55" s="71">
        <v>911062</v>
      </c>
      <c r="B55" s="71"/>
      <c r="C55" s="138">
        <v>34.536885245901644</v>
      </c>
      <c r="D55" s="75">
        <v>138.04</v>
      </c>
      <c r="E55" s="197">
        <v>0.4</v>
      </c>
      <c r="F55" s="212">
        <f t="shared" si="0"/>
        <v>55.216000000000001</v>
      </c>
      <c r="G55" s="26">
        <f t="shared" si="1"/>
        <v>20.679114754098357</v>
      </c>
    </row>
    <row r="56" spans="1:7" ht="15" x14ac:dyDescent="0.25">
      <c r="A56" s="185">
        <v>523556</v>
      </c>
      <c r="B56" s="130"/>
      <c r="C56" s="186">
        <v>105.70357976653696</v>
      </c>
      <c r="D56" s="75">
        <v>139.51</v>
      </c>
      <c r="E56" s="197">
        <v>0.4</v>
      </c>
      <c r="F56" s="212">
        <f t="shared" si="0"/>
        <v>55.804000000000002</v>
      </c>
      <c r="G56" s="26">
        <f t="shared" si="1"/>
        <v>-49.899579766536959</v>
      </c>
    </row>
    <row r="57" spans="1:7" ht="15" x14ac:dyDescent="0.25">
      <c r="A57" s="71">
        <v>538047</v>
      </c>
      <c r="B57" s="44"/>
      <c r="C57" s="186">
        <v>76.795271629778654</v>
      </c>
      <c r="D57" s="75">
        <v>140.72</v>
      </c>
      <c r="E57" s="197">
        <v>0.4</v>
      </c>
      <c r="F57" s="212">
        <f t="shared" si="0"/>
        <v>56.288000000000004</v>
      </c>
      <c r="G57" s="26">
        <f t="shared" si="1"/>
        <v>-20.50727162977865</v>
      </c>
    </row>
    <row r="58" spans="1:7" ht="15" x14ac:dyDescent="0.25">
      <c r="A58" s="71">
        <v>200491</v>
      </c>
      <c r="B58" s="71"/>
      <c r="C58" s="137">
        <v>80.216257425742555</v>
      </c>
      <c r="D58" s="73">
        <v>141.18</v>
      </c>
      <c r="E58" s="197">
        <v>0.4</v>
      </c>
      <c r="F58" s="212">
        <f t="shared" si="0"/>
        <v>56.472000000000008</v>
      </c>
      <c r="G58" s="26">
        <f t="shared" si="1"/>
        <v>-23.744257425742546</v>
      </c>
    </row>
    <row r="59" spans="1:7" ht="15" x14ac:dyDescent="0.25">
      <c r="A59" s="71">
        <v>135006</v>
      </c>
      <c r="B59" s="71"/>
      <c r="C59" s="137">
        <v>95.907391304347826</v>
      </c>
      <c r="D59" s="74">
        <v>141.44</v>
      </c>
      <c r="E59" s="197">
        <v>0.4</v>
      </c>
      <c r="F59" s="212">
        <f t="shared" si="0"/>
        <v>56.576000000000001</v>
      </c>
      <c r="G59" s="26">
        <f t="shared" si="1"/>
        <v>-39.331391304347825</v>
      </c>
    </row>
    <row r="60" spans="1:7" ht="15" x14ac:dyDescent="0.25">
      <c r="A60" s="44">
        <v>545055</v>
      </c>
      <c r="B60" s="44"/>
      <c r="C60" s="137">
        <v>96.782297210985732</v>
      </c>
      <c r="D60" s="74">
        <v>141.47</v>
      </c>
      <c r="E60" s="197">
        <v>0.4</v>
      </c>
      <c r="F60" s="212">
        <f t="shared" si="0"/>
        <v>56.588000000000001</v>
      </c>
      <c r="G60" s="26">
        <f t="shared" si="1"/>
        <v>-40.194297210985731</v>
      </c>
    </row>
    <row r="61" spans="1:7" ht="15" x14ac:dyDescent="0.25">
      <c r="A61" s="185">
        <v>134694</v>
      </c>
      <c r="B61" s="130"/>
      <c r="C61" s="186">
        <v>102.93060240963855</v>
      </c>
      <c r="D61" s="75">
        <v>141.6</v>
      </c>
      <c r="E61" s="197">
        <v>0.4</v>
      </c>
      <c r="F61" s="212">
        <f t="shared" si="0"/>
        <v>56.64</v>
      </c>
      <c r="G61" s="26">
        <f t="shared" si="1"/>
        <v>-46.290602409638552</v>
      </c>
    </row>
    <row r="62" spans="1:7" ht="15" x14ac:dyDescent="0.25">
      <c r="A62" s="71">
        <v>572186</v>
      </c>
      <c r="B62" s="71"/>
      <c r="C62" s="138">
        <v>75.59</v>
      </c>
      <c r="D62" s="75">
        <v>142.4</v>
      </c>
      <c r="E62" s="197">
        <v>0.4</v>
      </c>
      <c r="F62" s="212">
        <f t="shared" si="0"/>
        <v>56.960000000000008</v>
      </c>
      <c r="G62" s="26">
        <f t="shared" si="1"/>
        <v>-18.629999999999995</v>
      </c>
    </row>
    <row r="63" spans="1:7" ht="15" x14ac:dyDescent="0.25">
      <c r="A63" s="185">
        <v>25767</v>
      </c>
      <c r="B63" s="130"/>
      <c r="C63" s="186">
        <v>77.758381170686334</v>
      </c>
      <c r="D63" s="75">
        <v>142.83000000000001</v>
      </c>
      <c r="E63" s="197">
        <v>0.4</v>
      </c>
      <c r="F63" s="212">
        <f t="shared" si="0"/>
        <v>57.132000000000005</v>
      </c>
      <c r="G63" s="26">
        <f t="shared" si="1"/>
        <v>-20.626381170686329</v>
      </c>
    </row>
    <row r="64" spans="1:7" ht="15" x14ac:dyDescent="0.25">
      <c r="A64" s="71">
        <v>846417</v>
      </c>
      <c r="B64" s="71"/>
      <c r="C64" s="138">
        <v>68.347391304347809</v>
      </c>
      <c r="D64" s="75">
        <v>143.38</v>
      </c>
      <c r="E64" s="197">
        <v>0.4</v>
      </c>
      <c r="F64" s="212">
        <f t="shared" si="0"/>
        <v>57.352000000000004</v>
      </c>
      <c r="G64" s="26">
        <f t="shared" si="1"/>
        <v>-10.995391304347805</v>
      </c>
    </row>
    <row r="65" spans="1:7" ht="15" x14ac:dyDescent="0.25">
      <c r="A65" s="185">
        <v>531641</v>
      </c>
      <c r="B65" s="130"/>
      <c r="C65" s="186">
        <v>57.745999999999981</v>
      </c>
      <c r="D65" s="75">
        <v>143.75</v>
      </c>
      <c r="E65" s="197">
        <v>0.4</v>
      </c>
      <c r="F65" s="212">
        <f t="shared" si="0"/>
        <v>57.5</v>
      </c>
      <c r="G65" s="26">
        <f t="shared" si="1"/>
        <v>-0.2459999999999809</v>
      </c>
    </row>
    <row r="66" spans="1:7" ht="15" x14ac:dyDescent="0.25">
      <c r="A66" s="72">
        <v>953642</v>
      </c>
      <c r="B66" s="72"/>
      <c r="C66" s="189">
        <v>48.177865853658545</v>
      </c>
      <c r="D66" s="190">
        <v>144.83000000000001</v>
      </c>
      <c r="E66" s="197">
        <v>0.4</v>
      </c>
      <c r="F66" s="212">
        <f t="shared" ref="F66:F129" si="2">+D66*E66</f>
        <v>57.932000000000009</v>
      </c>
      <c r="G66" s="26">
        <f t="shared" ref="G66:G129" si="3">+F66-C66</f>
        <v>9.7541341463414639</v>
      </c>
    </row>
    <row r="67" spans="1:7" ht="15" x14ac:dyDescent="0.25">
      <c r="A67" s="71">
        <v>946251</v>
      </c>
      <c r="B67" s="71"/>
      <c r="C67" s="138">
        <v>115.20349514563105</v>
      </c>
      <c r="D67" s="75">
        <v>146.6</v>
      </c>
      <c r="E67" s="197">
        <v>0.4</v>
      </c>
      <c r="F67" s="212">
        <f t="shared" si="2"/>
        <v>58.64</v>
      </c>
      <c r="G67" s="26">
        <f t="shared" si="3"/>
        <v>-56.563495145631052</v>
      </c>
    </row>
    <row r="68" spans="1:7" ht="15" x14ac:dyDescent="0.25">
      <c r="A68" s="71">
        <v>37753</v>
      </c>
      <c r="B68" s="71"/>
      <c r="C68" s="138">
        <v>62.979725467289711</v>
      </c>
      <c r="D68" s="75">
        <v>147.19</v>
      </c>
      <c r="E68" s="197">
        <v>0.4</v>
      </c>
      <c r="F68" s="212">
        <f t="shared" si="2"/>
        <v>58.876000000000005</v>
      </c>
      <c r="G68" s="26">
        <f t="shared" si="3"/>
        <v>-4.1037254672897063</v>
      </c>
    </row>
    <row r="69" spans="1:7" ht="15" x14ac:dyDescent="0.25">
      <c r="A69" s="44">
        <v>11709</v>
      </c>
      <c r="B69" s="71"/>
      <c r="C69" s="137">
        <v>19.821567460317482</v>
      </c>
      <c r="D69" s="74">
        <v>147.29</v>
      </c>
      <c r="E69" s="197">
        <v>0.4</v>
      </c>
      <c r="F69" s="212">
        <f t="shared" si="2"/>
        <v>58.915999999999997</v>
      </c>
      <c r="G69" s="26">
        <f t="shared" si="3"/>
        <v>39.094432539682515</v>
      </c>
    </row>
    <row r="70" spans="1:7" ht="15" x14ac:dyDescent="0.25">
      <c r="A70" s="71">
        <v>40606</v>
      </c>
      <c r="B70" s="71"/>
      <c r="C70" s="137">
        <v>121.2669214876033</v>
      </c>
      <c r="D70" s="74">
        <v>151.51</v>
      </c>
      <c r="E70" s="197">
        <v>0.4</v>
      </c>
      <c r="F70" s="212">
        <f t="shared" si="2"/>
        <v>60.603999999999999</v>
      </c>
      <c r="G70" s="26">
        <f t="shared" si="3"/>
        <v>-60.662921487603299</v>
      </c>
    </row>
    <row r="71" spans="1:7" ht="15" x14ac:dyDescent="0.25">
      <c r="A71" s="44">
        <v>130305</v>
      </c>
      <c r="B71" s="71"/>
      <c r="C71" s="137">
        <v>74.760492083799789</v>
      </c>
      <c r="D71" s="74">
        <v>158.41999999999999</v>
      </c>
      <c r="E71" s="197">
        <v>0.4</v>
      </c>
      <c r="F71" s="212">
        <f t="shared" si="2"/>
        <v>63.367999999999995</v>
      </c>
      <c r="G71" s="26">
        <f t="shared" si="3"/>
        <v>-11.392492083799795</v>
      </c>
    </row>
    <row r="72" spans="1:7" ht="15" x14ac:dyDescent="0.25">
      <c r="A72" s="185">
        <v>205609</v>
      </c>
      <c r="B72" s="130"/>
      <c r="C72" s="186">
        <v>90.537916666666661</v>
      </c>
      <c r="D72" s="75">
        <v>158.47</v>
      </c>
      <c r="E72" s="197">
        <v>0.4</v>
      </c>
      <c r="F72" s="212">
        <f t="shared" si="2"/>
        <v>63.388000000000005</v>
      </c>
      <c r="G72" s="26">
        <f t="shared" si="3"/>
        <v>-27.149916666666655</v>
      </c>
    </row>
    <row r="73" spans="1:7" ht="15" x14ac:dyDescent="0.25">
      <c r="A73" s="185">
        <v>920540</v>
      </c>
      <c r="B73" s="130"/>
      <c r="C73" s="186">
        <v>85.614237288135598</v>
      </c>
      <c r="D73" s="75">
        <v>159.22999999999999</v>
      </c>
      <c r="E73" s="197">
        <v>0.4</v>
      </c>
      <c r="F73" s="212">
        <f t="shared" si="2"/>
        <v>63.692</v>
      </c>
      <c r="G73" s="26">
        <f t="shared" si="3"/>
        <v>-21.922237288135598</v>
      </c>
    </row>
    <row r="74" spans="1:7" ht="15" x14ac:dyDescent="0.25">
      <c r="A74" s="71">
        <v>42022</v>
      </c>
      <c r="B74" s="71"/>
      <c r="C74" s="138">
        <v>76.669577167019028</v>
      </c>
      <c r="D74" s="75">
        <v>164.08</v>
      </c>
      <c r="E74" s="197">
        <v>0.4</v>
      </c>
      <c r="F74" s="212">
        <f t="shared" si="2"/>
        <v>65.632000000000005</v>
      </c>
      <c r="G74" s="26">
        <f t="shared" si="3"/>
        <v>-11.037577167019023</v>
      </c>
    </row>
    <row r="75" spans="1:7" ht="15" x14ac:dyDescent="0.25">
      <c r="A75" s="185">
        <v>932180</v>
      </c>
      <c r="B75" s="130"/>
      <c r="C75" s="186">
        <v>91.149538043478287</v>
      </c>
      <c r="D75" s="75">
        <v>167.22</v>
      </c>
      <c r="E75" s="197">
        <v>0.4</v>
      </c>
      <c r="F75" s="212">
        <f t="shared" si="2"/>
        <v>66.888000000000005</v>
      </c>
      <c r="G75" s="26">
        <f t="shared" si="3"/>
        <v>-24.261538043478282</v>
      </c>
    </row>
    <row r="76" spans="1:7" ht="15" x14ac:dyDescent="0.25">
      <c r="A76" s="44">
        <v>841655</v>
      </c>
      <c r="B76" s="71"/>
      <c r="C76" s="137">
        <v>86.174536585365871</v>
      </c>
      <c r="D76" s="74">
        <v>169.73</v>
      </c>
      <c r="E76" s="197">
        <v>0.4</v>
      </c>
      <c r="F76" s="212">
        <f t="shared" si="2"/>
        <v>67.891999999999996</v>
      </c>
      <c r="G76" s="26">
        <f t="shared" si="3"/>
        <v>-18.282536585365875</v>
      </c>
    </row>
    <row r="77" spans="1:7" ht="15" x14ac:dyDescent="0.25">
      <c r="A77" s="71">
        <v>205098</v>
      </c>
      <c r="B77" s="44"/>
      <c r="C77" s="186">
        <v>101.10242094362499</v>
      </c>
      <c r="D77" s="75">
        <v>170.14</v>
      </c>
      <c r="E77" s="197">
        <v>0.4</v>
      </c>
      <c r="F77" s="212">
        <f t="shared" si="2"/>
        <v>68.055999999999997</v>
      </c>
      <c r="G77" s="26">
        <f t="shared" si="3"/>
        <v>-33.046420943624994</v>
      </c>
    </row>
    <row r="78" spans="1:7" ht="15" x14ac:dyDescent="0.25">
      <c r="A78" s="44">
        <v>46941</v>
      </c>
      <c r="B78" s="71"/>
      <c r="C78" s="137">
        <v>106.77379835202562</v>
      </c>
      <c r="D78" s="74">
        <v>173.59</v>
      </c>
      <c r="E78" s="197">
        <v>0.4</v>
      </c>
      <c r="F78" s="212">
        <f t="shared" si="2"/>
        <v>69.436000000000007</v>
      </c>
      <c r="G78" s="26">
        <f t="shared" si="3"/>
        <v>-37.337798352025615</v>
      </c>
    </row>
    <row r="79" spans="1:7" ht="15" x14ac:dyDescent="0.25">
      <c r="A79" s="185">
        <v>517244</v>
      </c>
      <c r="B79" s="130"/>
      <c r="C79" s="186">
        <v>176.0685280373832</v>
      </c>
      <c r="D79" s="75">
        <v>177.79</v>
      </c>
      <c r="E79" s="197">
        <v>0.4</v>
      </c>
      <c r="F79" s="212">
        <f t="shared" si="2"/>
        <v>71.116</v>
      </c>
      <c r="G79" s="26">
        <f t="shared" si="3"/>
        <v>-104.9525280373832</v>
      </c>
    </row>
    <row r="80" spans="1:7" ht="15" x14ac:dyDescent="0.25">
      <c r="A80" s="185">
        <v>604181</v>
      </c>
      <c r="B80" s="130"/>
      <c r="C80" s="186">
        <v>57.733999999999995</v>
      </c>
      <c r="D80" s="75">
        <v>178.1</v>
      </c>
      <c r="E80" s="197">
        <v>0.4</v>
      </c>
      <c r="F80" s="212">
        <f t="shared" si="2"/>
        <v>71.239999999999995</v>
      </c>
      <c r="G80" s="26">
        <f t="shared" si="3"/>
        <v>13.506</v>
      </c>
    </row>
    <row r="81" spans="1:7" ht="15" x14ac:dyDescent="0.25">
      <c r="A81" s="71">
        <v>945415</v>
      </c>
      <c r="B81" s="71"/>
      <c r="C81" s="138">
        <v>78.48744680851064</v>
      </c>
      <c r="D81" s="75">
        <v>178.76</v>
      </c>
      <c r="E81" s="197">
        <v>0.4</v>
      </c>
      <c r="F81" s="212">
        <f t="shared" si="2"/>
        <v>71.504000000000005</v>
      </c>
      <c r="G81" s="26">
        <f t="shared" si="3"/>
        <v>-6.9834468085106352</v>
      </c>
    </row>
    <row r="82" spans="1:7" ht="15" x14ac:dyDescent="0.25">
      <c r="A82" s="185">
        <v>964508</v>
      </c>
      <c r="B82" s="130"/>
      <c r="C82" s="186">
        <v>76.539037656903758</v>
      </c>
      <c r="D82" s="75">
        <v>178.76</v>
      </c>
      <c r="E82" s="197">
        <v>0.4</v>
      </c>
      <c r="F82" s="212">
        <f t="shared" si="2"/>
        <v>71.504000000000005</v>
      </c>
      <c r="G82" s="26">
        <f t="shared" si="3"/>
        <v>-5.0350376569037536</v>
      </c>
    </row>
    <row r="83" spans="1:7" ht="15" x14ac:dyDescent="0.25">
      <c r="A83" s="44">
        <v>86812</v>
      </c>
      <c r="B83" s="71"/>
      <c r="C83" s="137">
        <v>82.544277624331315</v>
      </c>
      <c r="D83" s="74">
        <v>178.79</v>
      </c>
      <c r="E83" s="197">
        <v>0.4</v>
      </c>
      <c r="F83" s="212">
        <f t="shared" si="2"/>
        <v>71.516000000000005</v>
      </c>
      <c r="G83" s="26">
        <f t="shared" si="3"/>
        <v>-11.028277624331309</v>
      </c>
    </row>
    <row r="84" spans="1:7" ht="15" x14ac:dyDescent="0.25">
      <c r="A84" s="44">
        <v>857912</v>
      </c>
      <c r="B84" s="71"/>
      <c r="C84" s="137">
        <v>64.015391176470601</v>
      </c>
      <c r="D84" s="74">
        <v>179.7</v>
      </c>
      <c r="E84" s="197">
        <v>0.4</v>
      </c>
      <c r="F84" s="212">
        <f t="shared" si="2"/>
        <v>71.88</v>
      </c>
      <c r="G84" s="26">
        <f t="shared" si="3"/>
        <v>7.8646088235293945</v>
      </c>
    </row>
    <row r="85" spans="1:7" ht="15" x14ac:dyDescent="0.25">
      <c r="A85" s="71">
        <v>503012</v>
      </c>
      <c r="B85" s="71"/>
      <c r="C85" s="138">
        <v>50.113176087364081</v>
      </c>
      <c r="D85" s="75">
        <v>181.05</v>
      </c>
      <c r="E85" s="197">
        <v>0.4</v>
      </c>
      <c r="F85" s="212">
        <f t="shared" si="2"/>
        <v>72.42</v>
      </c>
      <c r="G85" s="26">
        <f t="shared" si="3"/>
        <v>22.30682391263592</v>
      </c>
    </row>
    <row r="86" spans="1:7" ht="15" x14ac:dyDescent="0.25">
      <c r="A86" s="44">
        <v>991786</v>
      </c>
      <c r="B86" s="71"/>
      <c r="C86" s="137">
        <v>99.929967897271268</v>
      </c>
      <c r="D86" s="74">
        <v>183.31</v>
      </c>
      <c r="E86" s="197">
        <v>0.4</v>
      </c>
      <c r="F86" s="212">
        <f t="shared" si="2"/>
        <v>73.323999999999998</v>
      </c>
      <c r="G86" s="26">
        <f t="shared" si="3"/>
        <v>-26.60596789727127</v>
      </c>
    </row>
    <row r="87" spans="1:7" ht="15" x14ac:dyDescent="0.25">
      <c r="A87" s="44">
        <v>835402</v>
      </c>
      <c r="B87" s="71"/>
      <c r="C87" s="137">
        <v>24.296891304347838</v>
      </c>
      <c r="D87" s="74">
        <v>184.4</v>
      </c>
      <c r="E87" s="197">
        <v>0.4</v>
      </c>
      <c r="F87" s="212">
        <f t="shared" si="2"/>
        <v>73.760000000000005</v>
      </c>
      <c r="G87" s="26">
        <f t="shared" si="3"/>
        <v>49.463108695652167</v>
      </c>
    </row>
    <row r="88" spans="1:7" ht="15" x14ac:dyDescent="0.25">
      <c r="A88" s="185">
        <v>562743</v>
      </c>
      <c r="B88" s="130"/>
      <c r="C88" s="186">
        <v>78.433233532934139</v>
      </c>
      <c r="D88" s="75">
        <v>184.44</v>
      </c>
      <c r="E88" s="197">
        <v>0.4</v>
      </c>
      <c r="F88" s="212">
        <f t="shared" si="2"/>
        <v>73.775999999999996</v>
      </c>
      <c r="G88" s="26">
        <f t="shared" si="3"/>
        <v>-4.6572335329341428</v>
      </c>
    </row>
    <row r="89" spans="1:7" ht="15" x14ac:dyDescent="0.25">
      <c r="A89" s="71">
        <v>521031</v>
      </c>
      <c r="B89" s="71"/>
      <c r="C89" s="137">
        <v>30.803536717062627</v>
      </c>
      <c r="D89" s="74">
        <v>185.2</v>
      </c>
      <c r="E89" s="197">
        <v>0.4</v>
      </c>
      <c r="F89" s="212">
        <f t="shared" si="2"/>
        <v>74.08</v>
      </c>
      <c r="G89" s="26">
        <f t="shared" si="3"/>
        <v>43.276463282937371</v>
      </c>
    </row>
    <row r="90" spans="1:7" ht="15" x14ac:dyDescent="0.25">
      <c r="A90" s="71">
        <v>890162</v>
      </c>
      <c r="B90" s="71"/>
      <c r="C90" s="138">
        <v>160.08810966970177</v>
      </c>
      <c r="D90" s="75">
        <v>185.61</v>
      </c>
      <c r="E90" s="197">
        <v>0.4</v>
      </c>
      <c r="F90" s="212">
        <f t="shared" si="2"/>
        <v>74.244000000000014</v>
      </c>
      <c r="G90" s="26">
        <f t="shared" si="3"/>
        <v>-85.844109669701751</v>
      </c>
    </row>
    <row r="91" spans="1:7" ht="15" x14ac:dyDescent="0.25">
      <c r="A91" s="132">
        <v>598606</v>
      </c>
      <c r="B91" s="132"/>
      <c r="C91" s="139">
        <v>15.108290155440415</v>
      </c>
      <c r="D91" s="133">
        <v>186.03</v>
      </c>
      <c r="E91" s="197">
        <v>0.4</v>
      </c>
      <c r="F91" s="212">
        <f t="shared" si="2"/>
        <v>74.412000000000006</v>
      </c>
      <c r="G91" s="26">
        <f t="shared" si="3"/>
        <v>59.303709844559592</v>
      </c>
    </row>
    <row r="92" spans="1:7" ht="15" x14ac:dyDescent="0.25">
      <c r="A92" s="44">
        <v>100468</v>
      </c>
      <c r="B92" s="71"/>
      <c r="C92" s="137">
        <v>108.90084337349396</v>
      </c>
      <c r="D92" s="73">
        <v>186.56</v>
      </c>
      <c r="E92" s="197">
        <v>0.4</v>
      </c>
      <c r="F92" s="212">
        <f t="shared" si="2"/>
        <v>74.624000000000009</v>
      </c>
      <c r="G92" s="26">
        <f t="shared" si="3"/>
        <v>-34.276843373493946</v>
      </c>
    </row>
    <row r="93" spans="1:7" ht="15" x14ac:dyDescent="0.25">
      <c r="A93" s="185">
        <v>535680</v>
      </c>
      <c r="B93" s="130"/>
      <c r="C93" s="186">
        <v>152.97999999999999</v>
      </c>
      <c r="D93" s="75">
        <v>190.74</v>
      </c>
      <c r="E93" s="197">
        <v>0.4</v>
      </c>
      <c r="F93" s="212">
        <f t="shared" si="2"/>
        <v>76.296000000000006</v>
      </c>
      <c r="G93" s="26">
        <f t="shared" si="3"/>
        <v>-76.683999999999983</v>
      </c>
    </row>
    <row r="94" spans="1:7" ht="15" x14ac:dyDescent="0.25">
      <c r="A94" s="185">
        <v>853446</v>
      </c>
      <c r="B94" s="130"/>
      <c r="C94" s="186">
        <v>144.38263157894738</v>
      </c>
      <c r="D94" s="75">
        <v>191.5</v>
      </c>
      <c r="E94" s="197">
        <v>0.4</v>
      </c>
      <c r="F94" s="212">
        <f t="shared" si="2"/>
        <v>76.600000000000009</v>
      </c>
      <c r="G94" s="26">
        <f t="shared" si="3"/>
        <v>-67.782631578947374</v>
      </c>
    </row>
    <row r="95" spans="1:7" ht="15" x14ac:dyDescent="0.25">
      <c r="A95" s="185">
        <v>86608</v>
      </c>
      <c r="B95" s="130"/>
      <c r="C95" s="186">
        <v>157.38006578947366</v>
      </c>
      <c r="D95" s="75">
        <v>192.39</v>
      </c>
      <c r="E95" s="197">
        <v>0.4</v>
      </c>
      <c r="F95" s="212">
        <f t="shared" si="2"/>
        <v>76.956000000000003</v>
      </c>
      <c r="G95" s="26">
        <f t="shared" si="3"/>
        <v>-80.424065789473659</v>
      </c>
    </row>
    <row r="96" spans="1:7" ht="15" x14ac:dyDescent="0.25">
      <c r="A96" s="71">
        <v>71739</v>
      </c>
      <c r="B96" s="71"/>
      <c r="C96" s="138">
        <v>130.16932981927712</v>
      </c>
      <c r="D96" s="75">
        <v>195.14</v>
      </c>
      <c r="E96" s="197">
        <v>0.4</v>
      </c>
      <c r="F96" s="212">
        <f t="shared" si="2"/>
        <v>78.055999999999997</v>
      </c>
      <c r="G96" s="26">
        <f t="shared" si="3"/>
        <v>-52.113329819277126</v>
      </c>
    </row>
    <row r="97" spans="1:7" ht="15" x14ac:dyDescent="0.25">
      <c r="A97" s="71">
        <v>142628</v>
      </c>
      <c r="B97" s="71"/>
      <c r="C97" s="138">
        <v>51.520594059405937</v>
      </c>
      <c r="D97" s="75">
        <v>196.87</v>
      </c>
      <c r="E97" s="197">
        <v>0.4</v>
      </c>
      <c r="F97" s="212">
        <f t="shared" si="2"/>
        <v>78.748000000000005</v>
      </c>
      <c r="G97" s="26">
        <f t="shared" si="3"/>
        <v>27.227405940594068</v>
      </c>
    </row>
    <row r="98" spans="1:7" ht="15" x14ac:dyDescent="0.25">
      <c r="A98" s="44">
        <v>152985</v>
      </c>
      <c r="B98" s="71"/>
      <c r="C98" s="137">
        <v>50.565849999999983</v>
      </c>
      <c r="D98" s="73">
        <v>198.02</v>
      </c>
      <c r="E98" s="197">
        <v>0.4</v>
      </c>
      <c r="F98" s="212">
        <f t="shared" si="2"/>
        <v>79.208000000000013</v>
      </c>
      <c r="G98" s="26">
        <f t="shared" si="3"/>
        <v>28.642150000000029</v>
      </c>
    </row>
    <row r="99" spans="1:7" ht="15" x14ac:dyDescent="0.25">
      <c r="A99" s="185">
        <v>975154</v>
      </c>
      <c r="B99" s="130"/>
      <c r="C99" s="186">
        <v>92.145591836734681</v>
      </c>
      <c r="D99" s="75">
        <v>198.04</v>
      </c>
      <c r="E99" s="197">
        <v>0.4</v>
      </c>
      <c r="F99" s="212">
        <f t="shared" si="2"/>
        <v>79.216000000000008</v>
      </c>
      <c r="G99" s="26">
        <f t="shared" si="3"/>
        <v>-12.929591836734673</v>
      </c>
    </row>
    <row r="100" spans="1:7" ht="15" x14ac:dyDescent="0.25">
      <c r="A100" s="44">
        <v>601876</v>
      </c>
      <c r="B100" s="71"/>
      <c r="C100" s="137">
        <v>76.165180722891563</v>
      </c>
      <c r="D100" s="74">
        <v>198.15</v>
      </c>
      <c r="E100" s="197">
        <v>0.4</v>
      </c>
      <c r="F100" s="212">
        <f t="shared" si="2"/>
        <v>79.260000000000005</v>
      </c>
      <c r="G100" s="26">
        <f t="shared" si="3"/>
        <v>3.0948192771084422</v>
      </c>
    </row>
    <row r="101" spans="1:7" ht="15" x14ac:dyDescent="0.25">
      <c r="A101" s="185">
        <v>997492</v>
      </c>
      <c r="B101" s="130"/>
      <c r="C101" s="186">
        <v>53.455051334702247</v>
      </c>
      <c r="D101" s="75">
        <v>198.25</v>
      </c>
      <c r="E101" s="197">
        <v>0.4</v>
      </c>
      <c r="F101" s="212">
        <f t="shared" si="2"/>
        <v>79.300000000000011</v>
      </c>
      <c r="G101" s="26">
        <f t="shared" si="3"/>
        <v>25.844948665297764</v>
      </c>
    </row>
    <row r="102" spans="1:7" ht="15" x14ac:dyDescent="0.25">
      <c r="A102" s="71">
        <v>101</v>
      </c>
      <c r="B102" s="71"/>
      <c r="C102" s="138">
        <v>78.76727272727274</v>
      </c>
      <c r="D102" s="75">
        <v>199.22</v>
      </c>
      <c r="E102" s="197">
        <v>0.4</v>
      </c>
      <c r="F102" s="212">
        <f t="shared" si="2"/>
        <v>79.688000000000002</v>
      </c>
      <c r="G102" s="26">
        <f t="shared" si="3"/>
        <v>0.9207272727272624</v>
      </c>
    </row>
    <row r="103" spans="1:7" ht="15" x14ac:dyDescent="0.25">
      <c r="A103" s="44">
        <v>911455</v>
      </c>
      <c r="B103" s="71"/>
      <c r="C103" s="137">
        <v>118.90474248927039</v>
      </c>
      <c r="D103" s="74">
        <v>201.58</v>
      </c>
      <c r="E103" s="197">
        <v>0.65</v>
      </c>
      <c r="F103" s="212">
        <f t="shared" si="2"/>
        <v>131.02700000000002</v>
      </c>
      <c r="G103" s="26">
        <f t="shared" si="3"/>
        <v>12.122257510729625</v>
      </c>
    </row>
    <row r="104" spans="1:7" ht="15" x14ac:dyDescent="0.25">
      <c r="A104" s="71">
        <v>211133</v>
      </c>
      <c r="B104" s="71"/>
      <c r="C104" s="137">
        <v>123.11415492957747</v>
      </c>
      <c r="D104" s="74">
        <v>201.67</v>
      </c>
      <c r="E104" s="197">
        <v>0.65</v>
      </c>
      <c r="F104" s="212">
        <f t="shared" si="2"/>
        <v>131.0855</v>
      </c>
      <c r="G104" s="26">
        <f t="shared" si="3"/>
        <v>7.9713450704225295</v>
      </c>
    </row>
    <row r="105" spans="1:7" ht="15" x14ac:dyDescent="0.25">
      <c r="A105" s="44">
        <v>832502</v>
      </c>
      <c r="B105" s="71"/>
      <c r="C105" s="137">
        <v>92.433571428571426</v>
      </c>
      <c r="D105" s="74">
        <v>201.87</v>
      </c>
      <c r="E105" s="197">
        <v>0.65</v>
      </c>
      <c r="F105" s="212">
        <f t="shared" si="2"/>
        <v>131.21550000000002</v>
      </c>
      <c r="G105" s="26">
        <f t="shared" si="3"/>
        <v>38.781928571428594</v>
      </c>
    </row>
    <row r="106" spans="1:7" ht="15" x14ac:dyDescent="0.25">
      <c r="A106" s="44">
        <v>509056</v>
      </c>
      <c r="B106" s="71"/>
      <c r="C106" s="137">
        <v>124.07410365853659</v>
      </c>
      <c r="D106" s="74">
        <v>202.25</v>
      </c>
      <c r="E106" s="197">
        <v>0.65</v>
      </c>
      <c r="F106" s="212">
        <f t="shared" si="2"/>
        <v>131.46250000000001</v>
      </c>
      <c r="G106" s="26">
        <f t="shared" si="3"/>
        <v>7.3883963414634195</v>
      </c>
    </row>
    <row r="107" spans="1:7" ht="15" x14ac:dyDescent="0.25">
      <c r="A107" s="134">
        <v>596317</v>
      </c>
      <c r="B107" s="71"/>
      <c r="C107" s="186">
        <v>150.9</v>
      </c>
      <c r="D107" s="75">
        <v>203.54</v>
      </c>
      <c r="E107" s="197">
        <v>0.65</v>
      </c>
      <c r="F107" s="212">
        <f t="shared" si="2"/>
        <v>132.30099999999999</v>
      </c>
      <c r="G107" s="26">
        <f t="shared" si="3"/>
        <v>-18.599000000000018</v>
      </c>
    </row>
    <row r="108" spans="1:7" ht="15" x14ac:dyDescent="0.25">
      <c r="A108" s="44">
        <v>945457</v>
      </c>
      <c r="B108" s="71"/>
      <c r="C108" s="137">
        <v>41.743055095620491</v>
      </c>
      <c r="D108" s="74">
        <v>203.68</v>
      </c>
      <c r="E108" s="197">
        <v>0.65</v>
      </c>
      <c r="F108" s="212">
        <f t="shared" si="2"/>
        <v>132.392</v>
      </c>
      <c r="G108" s="26">
        <f t="shared" si="3"/>
        <v>90.648944904379505</v>
      </c>
    </row>
    <row r="109" spans="1:7" ht="15" x14ac:dyDescent="0.25">
      <c r="A109" s="71">
        <v>507361</v>
      </c>
      <c r="B109" s="71"/>
      <c r="C109" s="138">
        <v>82.233313253012085</v>
      </c>
      <c r="D109" s="75">
        <v>204.07</v>
      </c>
      <c r="E109" s="197">
        <v>0.65</v>
      </c>
      <c r="F109" s="212">
        <f t="shared" si="2"/>
        <v>132.6455</v>
      </c>
      <c r="G109" s="26">
        <f t="shared" si="3"/>
        <v>50.412186746987913</v>
      </c>
    </row>
    <row r="110" spans="1:7" ht="15" x14ac:dyDescent="0.25">
      <c r="A110" s="134">
        <v>594665</v>
      </c>
      <c r="B110" s="71"/>
      <c r="C110" s="186">
        <v>129.63</v>
      </c>
      <c r="D110" s="75">
        <v>204.58</v>
      </c>
      <c r="E110" s="197">
        <v>0.65</v>
      </c>
      <c r="F110" s="212">
        <f t="shared" si="2"/>
        <v>132.977</v>
      </c>
      <c r="G110" s="26">
        <f t="shared" si="3"/>
        <v>3.3470000000000084</v>
      </c>
    </row>
    <row r="111" spans="1:7" ht="15" x14ac:dyDescent="0.25">
      <c r="A111" s="44">
        <v>871547</v>
      </c>
      <c r="B111" s="71"/>
      <c r="C111" s="137">
        <v>145.61603646353649</v>
      </c>
      <c r="D111" s="74">
        <v>204.81</v>
      </c>
      <c r="E111" s="197">
        <v>0.65</v>
      </c>
      <c r="F111" s="212">
        <f t="shared" si="2"/>
        <v>133.12649999999999</v>
      </c>
      <c r="G111" s="26">
        <f t="shared" si="3"/>
        <v>-12.489536463536496</v>
      </c>
    </row>
    <row r="112" spans="1:7" ht="15" x14ac:dyDescent="0.25">
      <c r="A112" s="185">
        <v>591028</v>
      </c>
      <c r="B112" s="130"/>
      <c r="C112" s="186">
        <v>65.878987341772159</v>
      </c>
      <c r="D112" s="75">
        <v>207.06</v>
      </c>
      <c r="E112" s="197">
        <v>0.65</v>
      </c>
      <c r="F112" s="212">
        <f t="shared" si="2"/>
        <v>134.589</v>
      </c>
      <c r="G112" s="26">
        <f t="shared" si="3"/>
        <v>68.710012658227839</v>
      </c>
    </row>
    <row r="113" spans="1:7" ht="15" x14ac:dyDescent="0.25">
      <c r="A113" s="134">
        <v>73660</v>
      </c>
      <c r="B113" s="71"/>
      <c r="C113" s="140">
        <v>117.94820960698692</v>
      </c>
      <c r="D113" s="75">
        <v>207.83</v>
      </c>
      <c r="E113" s="197">
        <v>0.65</v>
      </c>
      <c r="F113" s="212">
        <f t="shared" si="2"/>
        <v>135.08950000000002</v>
      </c>
      <c r="G113" s="26">
        <f t="shared" si="3"/>
        <v>17.141290393013094</v>
      </c>
    </row>
    <row r="114" spans="1:7" ht="15" x14ac:dyDescent="0.25">
      <c r="A114" s="71">
        <v>515614</v>
      </c>
      <c r="B114" s="71"/>
      <c r="C114" s="138">
        <v>133.7632142857143</v>
      </c>
      <c r="D114" s="75">
        <v>212.06</v>
      </c>
      <c r="E114" s="197">
        <v>0.65</v>
      </c>
      <c r="F114" s="212">
        <f t="shared" si="2"/>
        <v>137.839</v>
      </c>
      <c r="G114" s="26">
        <f t="shared" si="3"/>
        <v>4.0757857142857006</v>
      </c>
    </row>
    <row r="115" spans="1:7" ht="15" x14ac:dyDescent="0.25">
      <c r="A115" s="44">
        <v>848008</v>
      </c>
      <c r="B115" s="71"/>
      <c r="C115" s="137">
        <v>161.31058423439134</v>
      </c>
      <c r="D115" s="74">
        <v>212.7</v>
      </c>
      <c r="E115" s="197">
        <v>0.65</v>
      </c>
      <c r="F115" s="212">
        <f t="shared" si="2"/>
        <v>138.255</v>
      </c>
      <c r="G115" s="26">
        <f t="shared" si="3"/>
        <v>-23.055584234391347</v>
      </c>
    </row>
    <row r="116" spans="1:7" ht="15" x14ac:dyDescent="0.25">
      <c r="A116" s="71">
        <v>945231</v>
      </c>
      <c r="B116" s="71"/>
      <c r="C116" s="138">
        <v>142.30020547945205</v>
      </c>
      <c r="D116" s="75">
        <v>213.77</v>
      </c>
      <c r="E116" s="197">
        <v>0.65</v>
      </c>
      <c r="F116" s="212">
        <f t="shared" si="2"/>
        <v>138.95050000000001</v>
      </c>
      <c r="G116" s="26">
        <f t="shared" si="3"/>
        <v>-3.3497054794520409</v>
      </c>
    </row>
    <row r="117" spans="1:7" ht="15" x14ac:dyDescent="0.25">
      <c r="A117" s="71">
        <v>69226</v>
      </c>
      <c r="B117" s="71"/>
      <c r="C117" s="138">
        <v>130.95793240556659</v>
      </c>
      <c r="D117" s="75">
        <v>214.12</v>
      </c>
      <c r="E117" s="197">
        <v>0.65</v>
      </c>
      <c r="F117" s="212">
        <f t="shared" si="2"/>
        <v>139.178</v>
      </c>
      <c r="G117" s="26">
        <f t="shared" si="3"/>
        <v>8.2200675944334023</v>
      </c>
    </row>
    <row r="118" spans="1:7" ht="15" x14ac:dyDescent="0.25">
      <c r="A118" s="71">
        <v>14367</v>
      </c>
      <c r="B118" s="71"/>
      <c r="C118" s="138">
        <v>91.456145038167932</v>
      </c>
      <c r="D118" s="75">
        <v>214.84</v>
      </c>
      <c r="E118" s="197">
        <v>0.65</v>
      </c>
      <c r="F118" s="212">
        <f t="shared" si="2"/>
        <v>139.64600000000002</v>
      </c>
      <c r="G118" s="26">
        <f t="shared" si="3"/>
        <v>48.189854961832083</v>
      </c>
    </row>
    <row r="119" spans="1:7" ht="15" x14ac:dyDescent="0.25">
      <c r="A119" s="71">
        <v>86281</v>
      </c>
      <c r="B119" s="71"/>
      <c r="C119" s="138">
        <v>98.62465517241381</v>
      </c>
      <c r="D119" s="75">
        <v>215.84</v>
      </c>
      <c r="E119" s="197">
        <v>0.65</v>
      </c>
      <c r="F119" s="212">
        <f t="shared" si="2"/>
        <v>140.29600000000002</v>
      </c>
      <c r="G119" s="26">
        <f t="shared" si="3"/>
        <v>41.671344827586211</v>
      </c>
    </row>
    <row r="120" spans="1:7" ht="15" x14ac:dyDescent="0.25">
      <c r="A120" s="185">
        <v>60375</v>
      </c>
      <c r="B120" s="130"/>
      <c r="C120" s="186">
        <v>77.278708414872796</v>
      </c>
      <c r="D120" s="75">
        <v>216.09</v>
      </c>
      <c r="E120" s="197">
        <v>0.65</v>
      </c>
      <c r="F120" s="212">
        <f t="shared" si="2"/>
        <v>140.45850000000002</v>
      </c>
      <c r="G120" s="26">
        <f t="shared" si="3"/>
        <v>63.179791585127219</v>
      </c>
    </row>
    <row r="121" spans="1:7" ht="15" x14ac:dyDescent="0.25">
      <c r="A121" s="71">
        <v>857287</v>
      </c>
      <c r="B121" s="71"/>
      <c r="C121" s="138">
        <v>121.72350806451614</v>
      </c>
      <c r="D121" s="75">
        <v>217.27</v>
      </c>
      <c r="E121" s="197">
        <v>0.65</v>
      </c>
      <c r="F121" s="212">
        <f t="shared" si="2"/>
        <v>141.22550000000001</v>
      </c>
      <c r="G121" s="26">
        <f t="shared" si="3"/>
        <v>19.501991935483872</v>
      </c>
    </row>
    <row r="122" spans="1:7" ht="15" x14ac:dyDescent="0.25">
      <c r="A122" s="71">
        <v>538209</v>
      </c>
      <c r="B122" s="44"/>
      <c r="C122" s="186">
        <v>154.29615186615189</v>
      </c>
      <c r="D122" s="75">
        <v>217.38</v>
      </c>
      <c r="E122" s="197">
        <v>0.65</v>
      </c>
      <c r="F122" s="212">
        <f t="shared" si="2"/>
        <v>141.297</v>
      </c>
      <c r="G122" s="26">
        <f t="shared" si="3"/>
        <v>-12.999151866151891</v>
      </c>
    </row>
    <row r="123" spans="1:7" ht="15" x14ac:dyDescent="0.25">
      <c r="A123" s="185">
        <v>205</v>
      </c>
      <c r="B123" s="130"/>
      <c r="C123" s="186">
        <v>115.40100580270791</v>
      </c>
      <c r="D123" s="75">
        <v>217.51</v>
      </c>
      <c r="E123" s="197">
        <v>0.65</v>
      </c>
      <c r="F123" s="212">
        <f t="shared" si="2"/>
        <v>141.38149999999999</v>
      </c>
      <c r="G123" s="26">
        <f t="shared" si="3"/>
        <v>25.980494197292074</v>
      </c>
    </row>
    <row r="124" spans="1:7" ht="15" x14ac:dyDescent="0.25">
      <c r="A124" s="185">
        <v>542519</v>
      </c>
      <c r="B124" s="130"/>
      <c r="C124" s="186">
        <v>126.10640529531567</v>
      </c>
      <c r="D124" s="75">
        <v>218.37</v>
      </c>
      <c r="E124" s="197">
        <v>0.65</v>
      </c>
      <c r="F124" s="212">
        <f t="shared" si="2"/>
        <v>141.94050000000001</v>
      </c>
      <c r="G124" s="26">
        <f t="shared" si="3"/>
        <v>15.834094704684347</v>
      </c>
    </row>
    <row r="125" spans="1:7" ht="15" x14ac:dyDescent="0.25">
      <c r="A125" s="71">
        <v>835438</v>
      </c>
      <c r="B125" s="71"/>
      <c r="C125" s="137">
        <v>145.73692887931034</v>
      </c>
      <c r="D125" s="74">
        <v>218.81</v>
      </c>
      <c r="E125" s="197">
        <v>0.65</v>
      </c>
      <c r="F125" s="212">
        <f t="shared" si="2"/>
        <v>142.22650000000002</v>
      </c>
      <c r="G125" s="26">
        <f t="shared" si="3"/>
        <v>-3.5104288793103251</v>
      </c>
    </row>
    <row r="126" spans="1:7" ht="15" x14ac:dyDescent="0.25">
      <c r="A126" s="71">
        <v>600789</v>
      </c>
      <c r="B126" s="71"/>
      <c r="C126" s="138">
        <v>162.62293991416308</v>
      </c>
      <c r="D126" s="75">
        <v>219.39</v>
      </c>
      <c r="E126" s="197">
        <v>0.65</v>
      </c>
      <c r="F126" s="212">
        <f t="shared" si="2"/>
        <v>142.6035</v>
      </c>
      <c r="G126" s="26">
        <f t="shared" si="3"/>
        <v>-20.019439914163087</v>
      </c>
    </row>
    <row r="127" spans="1:7" ht="15" x14ac:dyDescent="0.25">
      <c r="A127" s="185">
        <v>853292</v>
      </c>
      <c r="B127" s="130"/>
      <c r="C127" s="186">
        <v>115.66830634573304</v>
      </c>
      <c r="D127" s="75">
        <v>220.65</v>
      </c>
      <c r="E127" s="197">
        <v>0.65</v>
      </c>
      <c r="F127" s="212">
        <f t="shared" si="2"/>
        <v>143.42250000000001</v>
      </c>
      <c r="G127" s="26">
        <f t="shared" si="3"/>
        <v>27.75419365426697</v>
      </c>
    </row>
    <row r="128" spans="1:7" ht="15" x14ac:dyDescent="0.25">
      <c r="A128" s="185">
        <v>100536</v>
      </c>
      <c r="B128" s="130"/>
      <c r="C128" s="186">
        <v>157.30572222222224</v>
      </c>
      <c r="D128" s="75">
        <v>221.32</v>
      </c>
      <c r="E128" s="197">
        <v>0.65</v>
      </c>
      <c r="F128" s="212">
        <f t="shared" si="2"/>
        <v>143.858</v>
      </c>
      <c r="G128" s="26">
        <f t="shared" si="3"/>
        <v>-13.447722222222239</v>
      </c>
    </row>
    <row r="129" spans="1:7" ht="15" x14ac:dyDescent="0.25">
      <c r="A129" s="71">
        <v>3424</v>
      </c>
      <c r="B129" s="71"/>
      <c r="C129" s="138">
        <v>57.407767741935473</v>
      </c>
      <c r="D129" s="75">
        <v>221.84</v>
      </c>
      <c r="E129" s="197">
        <v>0.65</v>
      </c>
      <c r="F129" s="212">
        <f t="shared" si="2"/>
        <v>144.196</v>
      </c>
      <c r="G129" s="26">
        <f t="shared" si="3"/>
        <v>86.788232258064525</v>
      </c>
    </row>
    <row r="130" spans="1:7" ht="15" x14ac:dyDescent="0.25">
      <c r="A130" s="71">
        <v>833360</v>
      </c>
      <c r="B130" s="71"/>
      <c r="C130" s="186">
        <v>96.95</v>
      </c>
      <c r="D130" s="75">
        <v>222.77</v>
      </c>
      <c r="E130" s="197">
        <v>0.65</v>
      </c>
      <c r="F130" s="212">
        <f t="shared" ref="F130:F193" si="4">+D130*E130</f>
        <v>144.8005</v>
      </c>
      <c r="G130" s="26">
        <f t="shared" ref="G130:G193" si="5">+F130-C130</f>
        <v>47.850499999999997</v>
      </c>
    </row>
    <row r="131" spans="1:7" ht="15" x14ac:dyDescent="0.25">
      <c r="A131" s="71">
        <v>51137</v>
      </c>
      <c r="B131" s="71"/>
      <c r="C131" s="138">
        <v>67.862736418511048</v>
      </c>
      <c r="D131" s="75">
        <v>222.9</v>
      </c>
      <c r="E131" s="197">
        <v>0.65</v>
      </c>
      <c r="F131" s="212">
        <f t="shared" si="4"/>
        <v>144.88500000000002</v>
      </c>
      <c r="G131" s="26">
        <f t="shared" si="5"/>
        <v>77.022263581488971</v>
      </c>
    </row>
    <row r="132" spans="1:7" ht="15" x14ac:dyDescent="0.25">
      <c r="A132" s="185">
        <v>146672</v>
      </c>
      <c r="B132" s="130"/>
      <c r="C132" s="186">
        <v>110.07422924901184</v>
      </c>
      <c r="D132" s="75">
        <v>223.73</v>
      </c>
      <c r="E132" s="197">
        <v>0.65</v>
      </c>
      <c r="F132" s="212">
        <f t="shared" si="4"/>
        <v>145.42449999999999</v>
      </c>
      <c r="G132" s="26">
        <f t="shared" si="5"/>
        <v>35.350270750988159</v>
      </c>
    </row>
    <row r="133" spans="1:7" ht="15" x14ac:dyDescent="0.25">
      <c r="A133" s="71">
        <v>911352</v>
      </c>
      <c r="B133" s="71"/>
      <c r="C133" s="138">
        <v>40.813034557235426</v>
      </c>
      <c r="D133" s="75">
        <v>224.02</v>
      </c>
      <c r="E133" s="197">
        <v>0.65</v>
      </c>
      <c r="F133" s="212">
        <f t="shared" si="4"/>
        <v>145.613</v>
      </c>
      <c r="G133" s="26">
        <f t="shared" si="5"/>
        <v>104.79996544276457</v>
      </c>
    </row>
    <row r="134" spans="1:7" ht="15" x14ac:dyDescent="0.25">
      <c r="A134" s="185">
        <v>58378</v>
      </c>
      <c r="B134" s="130"/>
      <c r="C134" s="186">
        <v>147.70329321663019</v>
      </c>
      <c r="D134" s="75">
        <v>224.15</v>
      </c>
      <c r="E134" s="197">
        <v>0.65</v>
      </c>
      <c r="F134" s="212">
        <f t="shared" si="4"/>
        <v>145.69750000000002</v>
      </c>
      <c r="G134" s="26">
        <f t="shared" si="5"/>
        <v>-2.0057932166301669</v>
      </c>
    </row>
    <row r="135" spans="1:7" ht="15" x14ac:dyDescent="0.25">
      <c r="A135" s="44">
        <v>131539</v>
      </c>
      <c r="B135" s="71"/>
      <c r="C135" s="137">
        <v>125.94544554455447</v>
      </c>
      <c r="D135" s="73">
        <v>224.37</v>
      </c>
      <c r="E135" s="197">
        <v>0.65</v>
      </c>
      <c r="F135" s="212">
        <f t="shared" si="4"/>
        <v>145.84050000000002</v>
      </c>
      <c r="G135" s="26">
        <f t="shared" si="5"/>
        <v>19.895054455445546</v>
      </c>
    </row>
    <row r="136" spans="1:7" ht="15" x14ac:dyDescent="0.25">
      <c r="A136" s="71">
        <v>213522</v>
      </c>
      <c r="B136" s="71"/>
      <c r="C136" s="138">
        <v>57.002305194805189</v>
      </c>
      <c r="D136" s="190">
        <v>225.81</v>
      </c>
      <c r="E136" s="197">
        <v>0.65</v>
      </c>
      <c r="F136" s="212">
        <f t="shared" si="4"/>
        <v>146.7765</v>
      </c>
      <c r="G136" s="26">
        <f t="shared" si="5"/>
        <v>89.77419480519481</v>
      </c>
    </row>
    <row r="137" spans="1:7" ht="15" x14ac:dyDescent="0.25">
      <c r="A137" s="71">
        <v>139838</v>
      </c>
      <c r="B137" s="71"/>
      <c r="C137" s="138">
        <v>79.926439393939376</v>
      </c>
      <c r="D137" s="75">
        <v>227.38</v>
      </c>
      <c r="E137" s="197">
        <v>0.65</v>
      </c>
      <c r="F137" s="212">
        <f t="shared" si="4"/>
        <v>147.797</v>
      </c>
      <c r="G137" s="26">
        <f t="shared" si="5"/>
        <v>67.870560606060621</v>
      </c>
    </row>
    <row r="138" spans="1:7" ht="15" x14ac:dyDescent="0.25">
      <c r="A138" s="71">
        <v>992263</v>
      </c>
      <c r="B138" s="71"/>
      <c r="C138" s="140">
        <v>141.15456439393938</v>
      </c>
      <c r="D138" s="65">
        <v>227.54</v>
      </c>
      <c r="E138" s="197">
        <v>0.65</v>
      </c>
      <c r="F138" s="212">
        <f t="shared" si="4"/>
        <v>147.90100000000001</v>
      </c>
      <c r="G138" s="26">
        <f t="shared" si="5"/>
        <v>6.7464356060606292</v>
      </c>
    </row>
    <row r="139" spans="1:7" ht="15" x14ac:dyDescent="0.25">
      <c r="A139" s="185">
        <v>856458</v>
      </c>
      <c r="B139" s="130"/>
      <c r="C139" s="186">
        <v>163.09519250780437</v>
      </c>
      <c r="D139" s="75">
        <v>228.01</v>
      </c>
      <c r="E139" s="197">
        <v>0.65</v>
      </c>
      <c r="F139" s="212">
        <f t="shared" si="4"/>
        <v>148.20650000000001</v>
      </c>
      <c r="G139" s="26">
        <f t="shared" si="5"/>
        <v>-14.888692507804365</v>
      </c>
    </row>
    <row r="140" spans="1:7" ht="15" x14ac:dyDescent="0.25">
      <c r="A140" s="44">
        <v>971455</v>
      </c>
      <c r="B140" s="71"/>
      <c r="C140" s="137">
        <v>94.34568151647062</v>
      </c>
      <c r="D140" s="74">
        <v>229.58</v>
      </c>
      <c r="E140" s="197">
        <v>0.65</v>
      </c>
      <c r="F140" s="212">
        <f t="shared" si="4"/>
        <v>149.227</v>
      </c>
      <c r="G140" s="26">
        <f t="shared" si="5"/>
        <v>54.881318483529384</v>
      </c>
    </row>
    <row r="141" spans="1:7" ht="15" x14ac:dyDescent="0.25">
      <c r="A141" s="44">
        <v>995673</v>
      </c>
      <c r="B141" s="71"/>
      <c r="C141" s="137">
        <v>147.58880855397149</v>
      </c>
      <c r="D141" s="74">
        <v>235.25</v>
      </c>
      <c r="E141" s="197">
        <v>0.65</v>
      </c>
      <c r="F141" s="212">
        <f t="shared" si="4"/>
        <v>152.91249999999999</v>
      </c>
      <c r="G141" s="26">
        <f t="shared" si="5"/>
        <v>5.323691446028505</v>
      </c>
    </row>
    <row r="142" spans="1:7" ht="15" x14ac:dyDescent="0.25">
      <c r="A142" s="185">
        <v>135058</v>
      </c>
      <c r="B142" s="130"/>
      <c r="C142" s="186">
        <v>164.5914859437751</v>
      </c>
      <c r="D142" s="75">
        <v>235.62</v>
      </c>
      <c r="E142" s="197">
        <v>0.65</v>
      </c>
      <c r="F142" s="212">
        <f t="shared" si="4"/>
        <v>153.15300000000002</v>
      </c>
      <c r="G142" s="26">
        <f t="shared" si="5"/>
        <v>-11.438485943775078</v>
      </c>
    </row>
    <row r="143" spans="1:7" ht="15" x14ac:dyDescent="0.25">
      <c r="A143" s="71">
        <v>843281</v>
      </c>
      <c r="B143" s="71"/>
      <c r="C143" s="138">
        <v>106.66136465324384</v>
      </c>
      <c r="D143" s="75">
        <v>236.48</v>
      </c>
      <c r="E143" s="197">
        <v>0.65</v>
      </c>
      <c r="F143" s="212">
        <f t="shared" si="4"/>
        <v>153.71199999999999</v>
      </c>
      <c r="G143" s="26">
        <f t="shared" si="5"/>
        <v>47.050635346756152</v>
      </c>
    </row>
    <row r="144" spans="1:7" ht="15" x14ac:dyDescent="0.25">
      <c r="A144" s="185">
        <v>43394</v>
      </c>
      <c r="B144" s="130"/>
      <c r="C144" s="186">
        <v>46.54596579476862</v>
      </c>
      <c r="D144" s="75">
        <v>238.72</v>
      </c>
      <c r="E144" s="197">
        <v>0.65</v>
      </c>
      <c r="F144" s="212">
        <f t="shared" si="4"/>
        <v>155.16800000000001</v>
      </c>
      <c r="G144" s="26">
        <f t="shared" si="5"/>
        <v>108.62203420523139</v>
      </c>
    </row>
    <row r="145" spans="1:7" ht="15" x14ac:dyDescent="0.25">
      <c r="A145" s="44">
        <v>940801</v>
      </c>
      <c r="B145" s="71"/>
      <c r="C145" s="137">
        <v>154.407376005012</v>
      </c>
      <c r="D145" s="74">
        <v>239.87</v>
      </c>
      <c r="E145" s="197">
        <v>0.65</v>
      </c>
      <c r="F145" s="212">
        <f t="shared" si="4"/>
        <v>155.91550000000001</v>
      </c>
      <c r="G145" s="26">
        <f t="shared" si="5"/>
        <v>1.5081239949880114</v>
      </c>
    </row>
    <row r="146" spans="1:7" ht="15" x14ac:dyDescent="0.25">
      <c r="A146" s="185">
        <v>110438</v>
      </c>
      <c r="B146" s="130"/>
      <c r="C146" s="186">
        <v>179.75221969922575</v>
      </c>
      <c r="D146" s="75">
        <v>242.06</v>
      </c>
      <c r="E146" s="197">
        <v>0.65</v>
      </c>
      <c r="F146" s="212">
        <f t="shared" si="4"/>
        <v>157.339</v>
      </c>
      <c r="G146" s="26">
        <f t="shared" si="5"/>
        <v>-22.413219699225749</v>
      </c>
    </row>
    <row r="147" spans="1:7" ht="15" x14ac:dyDescent="0.25">
      <c r="A147" s="72">
        <v>847200</v>
      </c>
      <c r="B147" s="72"/>
      <c r="C147" s="189">
        <v>68.898595744680847</v>
      </c>
      <c r="D147" s="190">
        <v>242.11</v>
      </c>
      <c r="E147" s="197">
        <v>0.65</v>
      </c>
      <c r="F147" s="212">
        <f t="shared" si="4"/>
        <v>157.37150000000003</v>
      </c>
      <c r="G147" s="26">
        <f t="shared" si="5"/>
        <v>88.472904255319179</v>
      </c>
    </row>
    <row r="148" spans="1:7" ht="15" x14ac:dyDescent="0.25">
      <c r="A148" s="44">
        <v>136297</v>
      </c>
      <c r="B148" s="71"/>
      <c r="C148" s="137">
        <v>103.04897055984554</v>
      </c>
      <c r="D148" s="73">
        <v>242.4</v>
      </c>
      <c r="E148" s="197">
        <v>0.65</v>
      </c>
      <c r="F148" s="212">
        <f t="shared" si="4"/>
        <v>157.56</v>
      </c>
      <c r="G148" s="26">
        <f t="shared" si="5"/>
        <v>54.511029440154459</v>
      </c>
    </row>
    <row r="149" spans="1:7" ht="15" x14ac:dyDescent="0.25">
      <c r="A149" s="44">
        <v>212578</v>
      </c>
      <c r="B149" s="71"/>
      <c r="C149" s="137">
        <v>111.92751829268293</v>
      </c>
      <c r="D149" s="74">
        <v>245.5</v>
      </c>
      <c r="E149" s="197">
        <v>0.65</v>
      </c>
      <c r="F149" s="212">
        <f t="shared" si="4"/>
        <v>159.57500000000002</v>
      </c>
      <c r="G149" s="26">
        <f t="shared" si="5"/>
        <v>47.647481707317084</v>
      </c>
    </row>
    <row r="150" spans="1:7" ht="15" x14ac:dyDescent="0.25">
      <c r="A150" s="44">
        <v>965366</v>
      </c>
      <c r="B150" s="71"/>
      <c r="C150" s="137">
        <v>125.77915795451912</v>
      </c>
      <c r="D150" s="74">
        <v>245.53</v>
      </c>
      <c r="E150" s="197">
        <v>0.65</v>
      </c>
      <c r="F150" s="212">
        <f t="shared" si="4"/>
        <v>159.59450000000001</v>
      </c>
      <c r="G150" s="26">
        <f t="shared" si="5"/>
        <v>33.81534204548089</v>
      </c>
    </row>
    <row r="151" spans="1:7" ht="15" x14ac:dyDescent="0.25">
      <c r="A151" s="185">
        <v>216888</v>
      </c>
      <c r="B151" s="130"/>
      <c r="C151" s="186">
        <v>41.853141153081509</v>
      </c>
      <c r="D151" s="75">
        <v>245.56</v>
      </c>
      <c r="E151" s="197">
        <v>0.65</v>
      </c>
      <c r="F151" s="212">
        <f t="shared" si="4"/>
        <v>159.614</v>
      </c>
      <c r="G151" s="26">
        <f t="shared" si="5"/>
        <v>117.7608588469185</v>
      </c>
    </row>
    <row r="152" spans="1:7" ht="15" x14ac:dyDescent="0.25">
      <c r="A152" s="71">
        <v>157224</v>
      </c>
      <c r="B152" s="71"/>
      <c r="C152" s="138">
        <v>132.6486122237844</v>
      </c>
      <c r="D152" s="65">
        <v>246.29</v>
      </c>
      <c r="E152" s="197">
        <v>0.65</v>
      </c>
      <c r="F152" s="212">
        <f t="shared" si="4"/>
        <v>160.08850000000001</v>
      </c>
      <c r="G152" s="26">
        <f t="shared" si="5"/>
        <v>27.439887776215613</v>
      </c>
    </row>
    <row r="153" spans="1:7" ht="15" x14ac:dyDescent="0.25">
      <c r="A153" s="185">
        <v>101029</v>
      </c>
      <c r="B153" s="130"/>
      <c r="C153" s="186">
        <v>144.79004056795134</v>
      </c>
      <c r="D153" s="75">
        <v>246.43</v>
      </c>
      <c r="E153" s="197">
        <v>0.65</v>
      </c>
      <c r="F153" s="212">
        <f t="shared" si="4"/>
        <v>160.17950000000002</v>
      </c>
      <c r="G153" s="26">
        <f t="shared" si="5"/>
        <v>15.389459432048682</v>
      </c>
    </row>
    <row r="154" spans="1:7" ht="15" x14ac:dyDescent="0.25">
      <c r="A154" s="71">
        <v>945985</v>
      </c>
      <c r="B154" s="71"/>
      <c r="C154" s="138">
        <v>172.289521484375</v>
      </c>
      <c r="D154" s="75">
        <v>248.49</v>
      </c>
      <c r="E154" s="197">
        <v>0.65</v>
      </c>
      <c r="F154" s="212">
        <f t="shared" si="4"/>
        <v>161.51850000000002</v>
      </c>
      <c r="G154" s="26">
        <f t="shared" si="5"/>
        <v>-10.771021484374984</v>
      </c>
    </row>
    <row r="155" spans="1:7" ht="15" x14ac:dyDescent="0.25">
      <c r="A155" s="72">
        <v>963736</v>
      </c>
      <c r="B155" s="72"/>
      <c r="C155" s="189">
        <v>150.08309278350515</v>
      </c>
      <c r="D155" s="190">
        <v>248.9</v>
      </c>
      <c r="E155" s="197">
        <v>0.65</v>
      </c>
      <c r="F155" s="212">
        <f t="shared" si="4"/>
        <v>161.785</v>
      </c>
      <c r="G155" s="26">
        <f t="shared" si="5"/>
        <v>11.701907216494845</v>
      </c>
    </row>
    <row r="156" spans="1:7" ht="15" x14ac:dyDescent="0.25">
      <c r="A156" s="185">
        <v>832274</v>
      </c>
      <c r="B156" s="130"/>
      <c r="C156" s="186">
        <v>121.64039387308536</v>
      </c>
      <c r="D156" s="75">
        <v>249</v>
      </c>
      <c r="E156" s="197">
        <v>0.65</v>
      </c>
      <c r="F156" s="212">
        <f t="shared" si="4"/>
        <v>161.85</v>
      </c>
      <c r="G156" s="26">
        <f t="shared" si="5"/>
        <v>40.209606126914636</v>
      </c>
    </row>
    <row r="157" spans="1:7" ht="15" x14ac:dyDescent="0.25">
      <c r="A157" s="44">
        <v>74638</v>
      </c>
      <c r="B157" s="71"/>
      <c r="C157" s="137">
        <v>164.53745399362467</v>
      </c>
      <c r="D157" s="74">
        <v>250.39</v>
      </c>
      <c r="E157" s="197">
        <v>0.65</v>
      </c>
      <c r="F157" s="212">
        <f t="shared" si="4"/>
        <v>162.7535</v>
      </c>
      <c r="G157" s="26">
        <f t="shared" si="5"/>
        <v>-1.7839539936246638</v>
      </c>
    </row>
    <row r="158" spans="1:7" ht="15" x14ac:dyDescent="0.25">
      <c r="A158" s="71">
        <v>210802</v>
      </c>
      <c r="B158" s="44"/>
      <c r="C158" s="186">
        <v>114.6181651538371</v>
      </c>
      <c r="D158" s="75">
        <v>251.15</v>
      </c>
      <c r="E158" s="197">
        <v>0.65</v>
      </c>
      <c r="F158" s="212">
        <f t="shared" si="4"/>
        <v>163.2475</v>
      </c>
      <c r="G158" s="26">
        <f t="shared" si="5"/>
        <v>48.629334846162905</v>
      </c>
    </row>
    <row r="159" spans="1:7" ht="15" x14ac:dyDescent="0.25">
      <c r="A159" s="185">
        <v>600719</v>
      </c>
      <c r="B159" s="130"/>
      <c r="C159" s="186">
        <v>132.30631034482758</v>
      </c>
      <c r="D159" s="75">
        <v>253.89</v>
      </c>
      <c r="E159" s="197">
        <v>0.65</v>
      </c>
      <c r="F159" s="212">
        <f t="shared" si="4"/>
        <v>165.02850000000001</v>
      </c>
      <c r="G159" s="26">
        <f t="shared" si="5"/>
        <v>32.722189655172429</v>
      </c>
    </row>
    <row r="160" spans="1:7" ht="15" x14ac:dyDescent="0.25">
      <c r="A160" s="134">
        <v>221054</v>
      </c>
      <c r="B160" s="71"/>
      <c r="C160" s="186">
        <v>164.39</v>
      </c>
      <c r="D160" s="75">
        <v>254.63</v>
      </c>
      <c r="E160" s="197">
        <v>0.65</v>
      </c>
      <c r="F160" s="212">
        <f t="shared" si="4"/>
        <v>165.5095</v>
      </c>
      <c r="G160" s="26">
        <f t="shared" si="5"/>
        <v>1.1195000000000164</v>
      </c>
    </row>
    <row r="161" spans="1:7" ht="15" x14ac:dyDescent="0.25">
      <c r="A161" s="71">
        <v>9039</v>
      </c>
      <c r="B161" s="71"/>
      <c r="C161" s="138">
        <v>179.05779383429672</v>
      </c>
      <c r="D161" s="75">
        <v>254.81</v>
      </c>
      <c r="E161" s="197">
        <v>0.65</v>
      </c>
      <c r="F161" s="212">
        <f t="shared" si="4"/>
        <v>165.62649999999999</v>
      </c>
      <c r="G161" s="26">
        <f t="shared" si="5"/>
        <v>-13.431293834296724</v>
      </c>
    </row>
    <row r="162" spans="1:7" ht="15" x14ac:dyDescent="0.25">
      <c r="A162" s="71">
        <v>55928</v>
      </c>
      <c r="B162" s="71"/>
      <c r="C162" s="138">
        <v>56.152718749999963</v>
      </c>
      <c r="D162" s="75">
        <v>256.04000000000002</v>
      </c>
      <c r="E162" s="197">
        <v>0.65</v>
      </c>
      <c r="F162" s="212">
        <f t="shared" si="4"/>
        <v>166.42600000000002</v>
      </c>
      <c r="G162" s="26">
        <f t="shared" si="5"/>
        <v>110.27328125000005</v>
      </c>
    </row>
    <row r="163" spans="1:7" ht="15" x14ac:dyDescent="0.25">
      <c r="A163" s="71">
        <v>11623</v>
      </c>
      <c r="B163" s="71"/>
      <c r="C163" s="189">
        <v>169.01560344827584</v>
      </c>
      <c r="D163" s="75">
        <v>258.04000000000002</v>
      </c>
      <c r="E163" s="197">
        <v>0.65</v>
      </c>
      <c r="F163" s="212">
        <f t="shared" si="4"/>
        <v>167.72600000000003</v>
      </c>
      <c r="G163" s="26">
        <f t="shared" si="5"/>
        <v>-1.2896034482758125</v>
      </c>
    </row>
    <row r="164" spans="1:7" ht="15" x14ac:dyDescent="0.25">
      <c r="A164" s="185">
        <v>213598</v>
      </c>
      <c r="B164" s="130"/>
      <c r="C164" s="186">
        <v>110.33179606025487</v>
      </c>
      <c r="D164" s="75">
        <v>259.60000000000002</v>
      </c>
      <c r="E164" s="197">
        <v>0.65</v>
      </c>
      <c r="F164" s="212">
        <f t="shared" si="4"/>
        <v>168.74</v>
      </c>
      <c r="G164" s="26">
        <f t="shared" si="5"/>
        <v>58.408203939745135</v>
      </c>
    </row>
    <row r="165" spans="1:7" ht="15" x14ac:dyDescent="0.25">
      <c r="A165" s="185">
        <v>119165</v>
      </c>
      <c r="B165" s="130"/>
      <c r="C165" s="186">
        <v>198.81037623762376</v>
      </c>
      <c r="D165" s="75">
        <v>260.26</v>
      </c>
      <c r="E165" s="197">
        <v>0.65</v>
      </c>
      <c r="F165" s="212">
        <f t="shared" si="4"/>
        <v>169.16900000000001</v>
      </c>
      <c r="G165" s="26">
        <f t="shared" si="5"/>
        <v>-29.641376237623746</v>
      </c>
    </row>
    <row r="166" spans="1:7" ht="15" x14ac:dyDescent="0.25">
      <c r="A166" s="44">
        <v>85149</v>
      </c>
      <c r="B166" s="71"/>
      <c r="C166" s="137">
        <v>88.239148748395365</v>
      </c>
      <c r="D166" s="74">
        <v>260.27</v>
      </c>
      <c r="E166" s="197">
        <v>0.65</v>
      </c>
      <c r="F166" s="212">
        <f t="shared" si="4"/>
        <v>169.1755</v>
      </c>
      <c r="G166" s="26">
        <f t="shared" si="5"/>
        <v>80.936351251604634</v>
      </c>
    </row>
    <row r="167" spans="1:7" ht="15" x14ac:dyDescent="0.25">
      <c r="A167" s="185">
        <v>200094</v>
      </c>
      <c r="B167" s="130"/>
      <c r="C167" s="186">
        <v>187.19784313725489</v>
      </c>
      <c r="D167" s="75">
        <v>261.24</v>
      </c>
      <c r="E167" s="197">
        <v>0.65</v>
      </c>
      <c r="F167" s="212">
        <f t="shared" si="4"/>
        <v>169.80600000000001</v>
      </c>
      <c r="G167" s="26">
        <f t="shared" si="5"/>
        <v>-17.391843137254881</v>
      </c>
    </row>
    <row r="168" spans="1:7" ht="15" x14ac:dyDescent="0.25">
      <c r="A168" s="71">
        <v>1246</v>
      </c>
      <c r="B168" s="71"/>
      <c r="C168" s="137">
        <v>92.326258064516111</v>
      </c>
      <c r="D168" s="74">
        <v>261.36</v>
      </c>
      <c r="E168" s="197">
        <v>0.65</v>
      </c>
      <c r="F168" s="212">
        <f t="shared" si="4"/>
        <v>169.88400000000001</v>
      </c>
      <c r="G168" s="26">
        <f t="shared" si="5"/>
        <v>77.557741935483904</v>
      </c>
    </row>
    <row r="169" spans="1:7" ht="15" x14ac:dyDescent="0.25">
      <c r="A169" s="71">
        <v>133432</v>
      </c>
      <c r="B169" s="71"/>
      <c r="C169" s="138">
        <v>56.037334270174313</v>
      </c>
      <c r="D169" s="75">
        <v>264.64</v>
      </c>
      <c r="E169" s="197">
        <v>0.65</v>
      </c>
      <c r="F169" s="212">
        <f t="shared" si="4"/>
        <v>172.01599999999999</v>
      </c>
      <c r="G169" s="26">
        <f t="shared" si="5"/>
        <v>115.97866572982568</v>
      </c>
    </row>
    <row r="170" spans="1:7" ht="15" x14ac:dyDescent="0.25">
      <c r="A170" s="71">
        <v>957162</v>
      </c>
      <c r="B170" s="71"/>
      <c r="C170" s="138">
        <v>139.54410386965378</v>
      </c>
      <c r="D170" s="75">
        <v>266.97000000000003</v>
      </c>
      <c r="E170" s="197">
        <v>0.65</v>
      </c>
      <c r="F170" s="212">
        <f t="shared" si="4"/>
        <v>173.53050000000002</v>
      </c>
      <c r="G170" s="26">
        <f t="shared" si="5"/>
        <v>33.986396130346236</v>
      </c>
    </row>
    <row r="171" spans="1:7" ht="15" x14ac:dyDescent="0.25">
      <c r="A171" s="71">
        <v>127145</v>
      </c>
      <c r="B171" s="44"/>
      <c r="C171" s="186">
        <v>146.83697167894337</v>
      </c>
      <c r="D171" s="75">
        <v>268.14</v>
      </c>
      <c r="E171" s="197">
        <v>0.65</v>
      </c>
      <c r="F171" s="212">
        <f t="shared" si="4"/>
        <v>174.291</v>
      </c>
      <c r="G171" s="26">
        <f t="shared" si="5"/>
        <v>27.454028321056626</v>
      </c>
    </row>
    <row r="172" spans="1:7" ht="15" x14ac:dyDescent="0.25">
      <c r="A172" s="44">
        <v>19046</v>
      </c>
      <c r="B172" s="44"/>
      <c r="C172" s="137">
        <v>270.32</v>
      </c>
      <c r="D172" s="73">
        <v>268.18</v>
      </c>
      <c r="E172" s="197">
        <v>0.65</v>
      </c>
      <c r="F172" s="212">
        <f t="shared" si="4"/>
        <v>174.31700000000001</v>
      </c>
      <c r="G172" s="26">
        <f t="shared" si="5"/>
        <v>-96.002999999999986</v>
      </c>
    </row>
    <row r="173" spans="1:7" ht="15" x14ac:dyDescent="0.25">
      <c r="A173" s="71">
        <v>932674</v>
      </c>
      <c r="B173" s="71"/>
      <c r="C173" s="137">
        <v>189.7997231588765</v>
      </c>
      <c r="D173" s="73">
        <v>269.17</v>
      </c>
      <c r="E173" s="197">
        <v>0.65</v>
      </c>
      <c r="F173" s="212">
        <f t="shared" si="4"/>
        <v>174.96050000000002</v>
      </c>
      <c r="G173" s="26">
        <f t="shared" si="5"/>
        <v>-14.839223158876479</v>
      </c>
    </row>
    <row r="174" spans="1:7" ht="15" x14ac:dyDescent="0.25">
      <c r="A174" s="71">
        <v>858337</v>
      </c>
      <c r="B174" s="71"/>
      <c r="C174" s="138">
        <v>105.75313693234477</v>
      </c>
      <c r="D174" s="75">
        <v>270.02</v>
      </c>
      <c r="E174" s="197">
        <v>0.65</v>
      </c>
      <c r="F174" s="212">
        <f t="shared" si="4"/>
        <v>175.51300000000001</v>
      </c>
      <c r="G174" s="26">
        <f t="shared" si="5"/>
        <v>69.759863067655232</v>
      </c>
    </row>
    <row r="175" spans="1:7" ht="15" x14ac:dyDescent="0.25">
      <c r="A175" s="71">
        <v>839753</v>
      </c>
      <c r="B175" s="71"/>
      <c r="C175" s="137">
        <v>198.02930107526882</v>
      </c>
      <c r="D175" s="74">
        <v>272.85000000000002</v>
      </c>
      <c r="E175" s="197">
        <v>0.65</v>
      </c>
      <c r="F175" s="212">
        <f t="shared" si="4"/>
        <v>177.35250000000002</v>
      </c>
      <c r="G175" s="26">
        <f t="shared" si="5"/>
        <v>-20.676801075268799</v>
      </c>
    </row>
    <row r="176" spans="1:7" ht="15" x14ac:dyDescent="0.25">
      <c r="A176" s="44">
        <v>839632</v>
      </c>
      <c r="B176" s="71"/>
      <c r="C176" s="137">
        <v>231.04642857142858</v>
      </c>
      <c r="D176" s="74">
        <v>274.08999999999997</v>
      </c>
      <c r="E176" s="197">
        <v>0.65</v>
      </c>
      <c r="F176" s="212">
        <f t="shared" si="4"/>
        <v>178.1585</v>
      </c>
      <c r="G176" s="26">
        <f t="shared" si="5"/>
        <v>-52.887928571428574</v>
      </c>
    </row>
    <row r="177" spans="1:7" ht="15" x14ac:dyDescent="0.25">
      <c r="A177" s="71">
        <v>840435</v>
      </c>
      <c r="B177" s="71"/>
      <c r="C177" s="137">
        <v>166.46718609865474</v>
      </c>
      <c r="D177" s="74">
        <v>275.25</v>
      </c>
      <c r="E177" s="197">
        <v>0.65</v>
      </c>
      <c r="F177" s="212">
        <f t="shared" si="4"/>
        <v>178.91249999999999</v>
      </c>
      <c r="G177" s="26">
        <f t="shared" si="5"/>
        <v>12.445313901345259</v>
      </c>
    </row>
    <row r="178" spans="1:7" ht="15" x14ac:dyDescent="0.25">
      <c r="A178" s="44">
        <v>983955</v>
      </c>
      <c r="B178" s="71"/>
      <c r="C178" s="137">
        <v>162.08216108107484</v>
      </c>
      <c r="D178" s="74">
        <v>277.16000000000003</v>
      </c>
      <c r="E178" s="197">
        <v>0.65</v>
      </c>
      <c r="F178" s="212">
        <f t="shared" si="4"/>
        <v>180.15400000000002</v>
      </c>
      <c r="G178" s="26">
        <f t="shared" si="5"/>
        <v>18.071838918925181</v>
      </c>
    </row>
    <row r="179" spans="1:7" ht="15" x14ac:dyDescent="0.25">
      <c r="A179" s="185">
        <v>951337</v>
      </c>
      <c r="B179" s="130"/>
      <c r="C179" s="186">
        <v>30.19435344827582</v>
      </c>
      <c r="D179" s="75">
        <v>277.2</v>
      </c>
      <c r="E179" s="197">
        <v>0.65</v>
      </c>
      <c r="F179" s="212">
        <f t="shared" si="4"/>
        <v>180.18</v>
      </c>
      <c r="G179" s="26">
        <f t="shared" si="5"/>
        <v>149.98564655172419</v>
      </c>
    </row>
    <row r="180" spans="1:7" ht="15" x14ac:dyDescent="0.25">
      <c r="A180" s="71">
        <v>206780</v>
      </c>
      <c r="B180" s="71"/>
      <c r="C180" s="138">
        <v>184.45261088709677</v>
      </c>
      <c r="D180" s="75">
        <v>277.22000000000003</v>
      </c>
      <c r="E180" s="197">
        <v>0.65</v>
      </c>
      <c r="F180" s="212">
        <f t="shared" si="4"/>
        <v>180.19300000000001</v>
      </c>
      <c r="G180" s="26">
        <f t="shared" si="5"/>
        <v>-4.2596108870967555</v>
      </c>
    </row>
    <row r="181" spans="1:7" ht="15" x14ac:dyDescent="0.25">
      <c r="A181" s="44">
        <v>214438</v>
      </c>
      <c r="B181" s="71"/>
      <c r="C181" s="137">
        <v>173.12027120315582</v>
      </c>
      <c r="D181" s="74">
        <v>277.49</v>
      </c>
      <c r="E181" s="197">
        <v>0.65</v>
      </c>
      <c r="F181" s="212">
        <f t="shared" si="4"/>
        <v>180.36850000000001</v>
      </c>
      <c r="G181" s="26">
        <f t="shared" si="5"/>
        <v>7.2482287968441881</v>
      </c>
    </row>
    <row r="182" spans="1:7" ht="15" x14ac:dyDescent="0.25">
      <c r="A182" s="185">
        <v>56714</v>
      </c>
      <c r="B182" s="130"/>
      <c r="C182" s="186">
        <v>180.09884387351778</v>
      </c>
      <c r="D182" s="75">
        <v>278.39999999999998</v>
      </c>
      <c r="E182" s="197">
        <v>0.65</v>
      </c>
      <c r="F182" s="212">
        <f t="shared" si="4"/>
        <v>180.95999999999998</v>
      </c>
      <c r="G182" s="26">
        <f t="shared" si="5"/>
        <v>0.86115612648220008</v>
      </c>
    </row>
    <row r="183" spans="1:7" ht="15" x14ac:dyDescent="0.25">
      <c r="A183" s="71">
        <v>555088</v>
      </c>
      <c r="B183" s="71"/>
      <c r="C183" s="138">
        <v>178.81012455516014</v>
      </c>
      <c r="D183" s="75">
        <v>278.85000000000002</v>
      </c>
      <c r="E183" s="197">
        <v>0.65</v>
      </c>
      <c r="F183" s="212">
        <f t="shared" si="4"/>
        <v>181.25250000000003</v>
      </c>
      <c r="G183" s="26">
        <f t="shared" si="5"/>
        <v>2.4423754448398824</v>
      </c>
    </row>
    <row r="184" spans="1:7" ht="15" x14ac:dyDescent="0.25">
      <c r="A184" s="132">
        <v>841521</v>
      </c>
      <c r="B184" s="132"/>
      <c r="C184" s="139">
        <v>230.11702702702701</v>
      </c>
      <c r="D184" s="133">
        <v>279.87</v>
      </c>
      <c r="E184" s="197">
        <v>0.65</v>
      </c>
      <c r="F184" s="212">
        <f t="shared" si="4"/>
        <v>181.91550000000001</v>
      </c>
      <c r="G184" s="26">
        <f t="shared" si="5"/>
        <v>-48.201527027026998</v>
      </c>
    </row>
    <row r="185" spans="1:7" ht="15" x14ac:dyDescent="0.25">
      <c r="A185" s="185">
        <v>857659</v>
      </c>
      <c r="B185" s="130"/>
      <c r="C185" s="186">
        <v>221.10733870967744</v>
      </c>
      <c r="D185" s="75">
        <v>280.22000000000003</v>
      </c>
      <c r="E185" s="197">
        <v>0.65</v>
      </c>
      <c r="F185" s="212">
        <f t="shared" si="4"/>
        <v>182.14300000000003</v>
      </c>
      <c r="G185" s="26">
        <f t="shared" si="5"/>
        <v>-38.964338709677406</v>
      </c>
    </row>
    <row r="186" spans="1:7" ht="15" x14ac:dyDescent="0.25">
      <c r="A186" s="71">
        <v>539808</v>
      </c>
      <c r="B186" s="71"/>
      <c r="C186" s="138">
        <v>237.03357142857143</v>
      </c>
      <c r="D186" s="75">
        <v>280.93</v>
      </c>
      <c r="E186" s="197">
        <v>0.65</v>
      </c>
      <c r="F186" s="212">
        <f t="shared" si="4"/>
        <v>182.6045</v>
      </c>
      <c r="G186" s="26">
        <f t="shared" si="5"/>
        <v>-54.429071428571433</v>
      </c>
    </row>
    <row r="187" spans="1:7" ht="15" x14ac:dyDescent="0.25">
      <c r="A187" s="44">
        <v>839123</v>
      </c>
      <c r="B187" s="71"/>
      <c r="C187" s="137">
        <v>98.759677303982613</v>
      </c>
      <c r="D187" s="74">
        <v>281.72000000000003</v>
      </c>
      <c r="E187" s="197">
        <v>0.65</v>
      </c>
      <c r="F187" s="212">
        <f t="shared" si="4"/>
        <v>183.11800000000002</v>
      </c>
      <c r="G187" s="26">
        <f t="shared" si="5"/>
        <v>84.35832269601741</v>
      </c>
    </row>
    <row r="188" spans="1:7" ht="15" x14ac:dyDescent="0.25">
      <c r="A188" s="185">
        <v>561332</v>
      </c>
      <c r="B188" s="130"/>
      <c r="C188" s="186">
        <v>214.392</v>
      </c>
      <c r="D188" s="75">
        <v>282.08</v>
      </c>
      <c r="E188" s="197">
        <v>0.65</v>
      </c>
      <c r="F188" s="212">
        <f t="shared" si="4"/>
        <v>183.352</v>
      </c>
      <c r="G188" s="26">
        <f t="shared" si="5"/>
        <v>-31.039999999999992</v>
      </c>
    </row>
    <row r="189" spans="1:7" ht="15" x14ac:dyDescent="0.25">
      <c r="A189" s="71">
        <v>881708</v>
      </c>
      <c r="B189" s="71"/>
      <c r="C189" s="137">
        <v>209.52010778275476</v>
      </c>
      <c r="D189" s="74">
        <v>284.47000000000003</v>
      </c>
      <c r="E189" s="197">
        <v>0.65</v>
      </c>
      <c r="F189" s="212">
        <f t="shared" si="4"/>
        <v>184.90550000000002</v>
      </c>
      <c r="G189" s="26">
        <f t="shared" si="5"/>
        <v>-24.614607782754746</v>
      </c>
    </row>
    <row r="190" spans="1:7" ht="15" x14ac:dyDescent="0.25">
      <c r="A190" s="71">
        <v>845124</v>
      </c>
      <c r="B190" s="71"/>
      <c r="C190" s="137">
        <v>198.29489522503917</v>
      </c>
      <c r="D190" s="74">
        <v>284.8</v>
      </c>
      <c r="E190" s="197">
        <v>0.65</v>
      </c>
      <c r="F190" s="212">
        <f t="shared" si="4"/>
        <v>185.12</v>
      </c>
      <c r="G190" s="26">
        <f t="shared" si="5"/>
        <v>-13.174895225039165</v>
      </c>
    </row>
    <row r="191" spans="1:7" ht="15" x14ac:dyDescent="0.25">
      <c r="A191" s="71">
        <v>590106</v>
      </c>
      <c r="B191" s="71"/>
      <c r="C191" s="137">
        <v>118.46649253731343</v>
      </c>
      <c r="D191" s="74">
        <v>285.11</v>
      </c>
      <c r="E191" s="197">
        <v>0.65</v>
      </c>
      <c r="F191" s="212">
        <f t="shared" si="4"/>
        <v>185.32150000000001</v>
      </c>
      <c r="G191" s="26">
        <f t="shared" si="5"/>
        <v>66.855007462686586</v>
      </c>
    </row>
    <row r="192" spans="1:7" ht="15" x14ac:dyDescent="0.25">
      <c r="A192" s="44">
        <v>503403</v>
      </c>
      <c r="B192" s="71"/>
      <c r="C192" s="137">
        <v>71.158738208708314</v>
      </c>
      <c r="D192" s="74">
        <v>286.23</v>
      </c>
      <c r="E192" s="197">
        <v>0.65</v>
      </c>
      <c r="F192" s="212">
        <f t="shared" si="4"/>
        <v>186.04950000000002</v>
      </c>
      <c r="G192" s="26">
        <f t="shared" si="5"/>
        <v>114.89076179129171</v>
      </c>
    </row>
    <row r="193" spans="1:7" ht="15" x14ac:dyDescent="0.25">
      <c r="A193" s="185">
        <v>849580</v>
      </c>
      <c r="B193" s="130"/>
      <c r="C193" s="186">
        <v>224.52519354838711</v>
      </c>
      <c r="D193" s="75">
        <v>286.36</v>
      </c>
      <c r="E193" s="197">
        <v>0.65</v>
      </c>
      <c r="F193" s="212">
        <f t="shared" si="4"/>
        <v>186.13400000000001</v>
      </c>
      <c r="G193" s="26">
        <f t="shared" si="5"/>
        <v>-38.391193548387093</v>
      </c>
    </row>
    <row r="194" spans="1:7" ht="15" x14ac:dyDescent="0.25">
      <c r="A194" s="44">
        <v>144918</v>
      </c>
      <c r="B194" s="71"/>
      <c r="C194" s="137">
        <v>123.33615</v>
      </c>
      <c r="D194" s="73">
        <v>286.41000000000003</v>
      </c>
      <c r="E194" s="197">
        <v>0.65</v>
      </c>
      <c r="F194" s="212">
        <f t="shared" ref="F194:F257" si="6">+D194*E194</f>
        <v>186.16650000000001</v>
      </c>
      <c r="G194" s="26">
        <f t="shared" ref="G194:G257" si="7">+F194-C194</f>
        <v>62.83035000000001</v>
      </c>
    </row>
    <row r="195" spans="1:7" ht="15" x14ac:dyDescent="0.25">
      <c r="A195" s="44">
        <v>35672</v>
      </c>
      <c r="B195" s="71"/>
      <c r="C195" s="137">
        <v>215.14441728112251</v>
      </c>
      <c r="D195" s="74">
        <v>287.01</v>
      </c>
      <c r="E195" s="197">
        <v>0.65</v>
      </c>
      <c r="F195" s="212">
        <f t="shared" si="6"/>
        <v>186.5565</v>
      </c>
      <c r="G195" s="26">
        <f t="shared" si="7"/>
        <v>-28.587917281122515</v>
      </c>
    </row>
    <row r="196" spans="1:7" ht="15" x14ac:dyDescent="0.25">
      <c r="A196" s="134">
        <v>2405</v>
      </c>
      <c r="B196" s="71"/>
      <c r="C196" s="186">
        <v>142.26</v>
      </c>
      <c r="D196" s="75">
        <v>287.22000000000003</v>
      </c>
      <c r="E196" s="197">
        <v>0.65</v>
      </c>
      <c r="F196" s="212">
        <f t="shared" si="6"/>
        <v>186.69300000000001</v>
      </c>
      <c r="G196" s="26">
        <f t="shared" si="7"/>
        <v>44.433000000000021</v>
      </c>
    </row>
    <row r="197" spans="1:7" ht="15" x14ac:dyDescent="0.25">
      <c r="A197" s="71">
        <v>133309</v>
      </c>
      <c r="B197" s="44"/>
      <c r="C197" s="186">
        <v>208.90337944664032</v>
      </c>
      <c r="D197" s="75">
        <v>288.77999999999997</v>
      </c>
      <c r="E197" s="197">
        <v>0.65</v>
      </c>
      <c r="F197" s="212">
        <f t="shared" si="6"/>
        <v>187.70699999999999</v>
      </c>
      <c r="G197" s="26">
        <f t="shared" si="7"/>
        <v>-21.196379446640321</v>
      </c>
    </row>
    <row r="198" spans="1:7" ht="15" x14ac:dyDescent="0.25">
      <c r="A198" s="44">
        <v>881505</v>
      </c>
      <c r="B198" s="44"/>
      <c r="C198" s="137">
        <v>247.72151408450705</v>
      </c>
      <c r="D198" s="73">
        <v>289.56</v>
      </c>
      <c r="E198" s="197">
        <v>0.65</v>
      </c>
      <c r="F198" s="212">
        <f t="shared" si="6"/>
        <v>188.214</v>
      </c>
      <c r="G198" s="26">
        <f t="shared" si="7"/>
        <v>-59.507514084507051</v>
      </c>
    </row>
    <row r="199" spans="1:7" ht="15" x14ac:dyDescent="0.25">
      <c r="A199" s="185">
        <v>134111</v>
      </c>
      <c r="B199" s="130"/>
      <c r="C199" s="186">
        <v>195.99828000000002</v>
      </c>
      <c r="D199" s="75">
        <v>289.62</v>
      </c>
      <c r="E199" s="197">
        <v>0.65</v>
      </c>
      <c r="F199" s="212">
        <f t="shared" si="6"/>
        <v>188.25300000000001</v>
      </c>
      <c r="G199" s="26">
        <f t="shared" si="7"/>
        <v>-7.7452800000000082</v>
      </c>
    </row>
    <row r="200" spans="1:7" ht="15" x14ac:dyDescent="0.25">
      <c r="A200" s="134">
        <v>603061</v>
      </c>
      <c r="B200" s="71"/>
      <c r="C200" s="186">
        <v>233.97</v>
      </c>
      <c r="D200" s="75">
        <v>289.66000000000003</v>
      </c>
      <c r="E200" s="197">
        <v>0.65</v>
      </c>
      <c r="F200" s="212">
        <f t="shared" si="6"/>
        <v>188.27900000000002</v>
      </c>
      <c r="G200" s="26">
        <f t="shared" si="7"/>
        <v>-45.690999999999974</v>
      </c>
    </row>
    <row r="201" spans="1:7" ht="15" x14ac:dyDescent="0.25">
      <c r="A201" s="71">
        <v>200207</v>
      </c>
      <c r="B201" s="71"/>
      <c r="C201" s="138">
        <v>148.76060396039605</v>
      </c>
      <c r="D201" s="75">
        <v>289.77999999999997</v>
      </c>
      <c r="E201" s="197">
        <v>0.65</v>
      </c>
      <c r="F201" s="212">
        <f t="shared" si="6"/>
        <v>188.357</v>
      </c>
      <c r="G201" s="26">
        <f t="shared" si="7"/>
        <v>39.596396039603945</v>
      </c>
    </row>
    <row r="202" spans="1:7" ht="15" x14ac:dyDescent="0.25">
      <c r="A202" s="71">
        <v>108121</v>
      </c>
      <c r="B202" s="71"/>
      <c r="C202" s="189">
        <v>112.26666666666668</v>
      </c>
      <c r="D202" s="75">
        <v>290.41000000000003</v>
      </c>
      <c r="E202" s="197">
        <v>0.65</v>
      </c>
      <c r="F202" s="212">
        <f t="shared" si="6"/>
        <v>188.76650000000004</v>
      </c>
      <c r="G202" s="26">
        <f t="shared" si="7"/>
        <v>76.499833333333356</v>
      </c>
    </row>
    <row r="203" spans="1:7" ht="15" x14ac:dyDescent="0.25">
      <c r="A203" s="71">
        <v>555407</v>
      </c>
      <c r="B203" s="71"/>
      <c r="C203" s="138">
        <v>190.28026315789469</v>
      </c>
      <c r="D203" s="75">
        <v>290.64999999999998</v>
      </c>
      <c r="E203" s="197">
        <v>0.65</v>
      </c>
      <c r="F203" s="212">
        <f t="shared" si="6"/>
        <v>188.92249999999999</v>
      </c>
      <c r="G203" s="26">
        <f t="shared" si="7"/>
        <v>-1.3577631578947091</v>
      </c>
    </row>
    <row r="204" spans="1:7" ht="15" x14ac:dyDescent="0.25">
      <c r="A204" s="71">
        <v>201994</v>
      </c>
      <c r="B204" s="44"/>
      <c r="C204" s="186">
        <v>108.67224802371541</v>
      </c>
      <c r="D204" s="75">
        <v>290.87</v>
      </c>
      <c r="E204" s="197">
        <v>0.65</v>
      </c>
      <c r="F204" s="212">
        <f t="shared" si="6"/>
        <v>189.06550000000001</v>
      </c>
      <c r="G204" s="26">
        <f t="shared" si="7"/>
        <v>80.393251976284603</v>
      </c>
    </row>
    <row r="205" spans="1:7" ht="15" x14ac:dyDescent="0.25">
      <c r="A205" s="71">
        <v>965441</v>
      </c>
      <c r="B205" s="71"/>
      <c r="C205" s="138">
        <v>217.32557411273484</v>
      </c>
      <c r="D205" s="75">
        <v>294.83999999999997</v>
      </c>
      <c r="E205" s="197">
        <v>0.65</v>
      </c>
      <c r="F205" s="212">
        <f t="shared" si="6"/>
        <v>191.64599999999999</v>
      </c>
      <c r="G205" s="26">
        <f t="shared" si="7"/>
        <v>-25.679574112734855</v>
      </c>
    </row>
    <row r="206" spans="1:7" ht="15" x14ac:dyDescent="0.25">
      <c r="A206" s="185">
        <v>596300</v>
      </c>
      <c r="B206" s="130"/>
      <c r="C206" s="186">
        <v>266.11684210526317</v>
      </c>
      <c r="D206" s="75">
        <v>295.41000000000003</v>
      </c>
      <c r="E206" s="197">
        <v>0.65</v>
      </c>
      <c r="F206" s="212">
        <f t="shared" si="6"/>
        <v>192.01650000000004</v>
      </c>
      <c r="G206" s="26">
        <f t="shared" si="7"/>
        <v>-74.100342105263138</v>
      </c>
    </row>
    <row r="207" spans="1:7" ht="15" x14ac:dyDescent="0.25">
      <c r="A207" s="71">
        <v>2955</v>
      </c>
      <c r="B207" s="71"/>
      <c r="C207" s="138">
        <v>47.656747368421023</v>
      </c>
      <c r="D207" s="75">
        <v>296.19</v>
      </c>
      <c r="E207" s="197">
        <v>0.65</v>
      </c>
      <c r="F207" s="212">
        <f t="shared" si="6"/>
        <v>192.52350000000001</v>
      </c>
      <c r="G207" s="26">
        <f t="shared" si="7"/>
        <v>144.866752631579</v>
      </c>
    </row>
    <row r="208" spans="1:7" ht="15" x14ac:dyDescent="0.25">
      <c r="A208" s="44">
        <v>575786</v>
      </c>
      <c r="B208" s="44"/>
      <c r="C208" s="137">
        <v>272.00036247334754</v>
      </c>
      <c r="D208" s="73">
        <v>296.77999999999997</v>
      </c>
      <c r="E208" s="197">
        <v>0.65</v>
      </c>
      <c r="F208" s="212">
        <f t="shared" si="6"/>
        <v>192.90699999999998</v>
      </c>
      <c r="G208" s="26">
        <f t="shared" si="7"/>
        <v>-79.093362473347554</v>
      </c>
    </row>
    <row r="209" spans="1:7" ht="15" x14ac:dyDescent="0.25">
      <c r="A209" s="44">
        <v>12519</v>
      </c>
      <c r="B209" s="71"/>
      <c r="C209" s="137">
        <v>224.23000000000002</v>
      </c>
      <c r="D209" s="74">
        <v>297.24</v>
      </c>
      <c r="E209" s="197">
        <v>0.65</v>
      </c>
      <c r="F209" s="212">
        <f t="shared" si="6"/>
        <v>193.20600000000002</v>
      </c>
      <c r="G209" s="26">
        <f t="shared" si="7"/>
        <v>-31.024000000000001</v>
      </c>
    </row>
    <row r="210" spans="1:7" ht="15" x14ac:dyDescent="0.25">
      <c r="A210" s="185">
        <v>846507</v>
      </c>
      <c r="B210" s="130"/>
      <c r="C210" s="186">
        <v>204.85123404255319</v>
      </c>
      <c r="D210" s="75">
        <v>297.58</v>
      </c>
      <c r="E210" s="197">
        <v>0.65</v>
      </c>
      <c r="F210" s="212">
        <f t="shared" si="6"/>
        <v>193.42699999999999</v>
      </c>
      <c r="G210" s="26">
        <f t="shared" si="7"/>
        <v>-11.424234042553195</v>
      </c>
    </row>
    <row r="211" spans="1:7" ht="15" x14ac:dyDescent="0.25">
      <c r="A211" s="185">
        <v>62537</v>
      </c>
      <c r="B211" s="130"/>
      <c r="C211" s="186">
        <v>263.10209677419357</v>
      </c>
      <c r="D211" s="75">
        <v>303.33</v>
      </c>
      <c r="E211" s="197">
        <v>0.65</v>
      </c>
      <c r="F211" s="212">
        <f t="shared" si="6"/>
        <v>197.1645</v>
      </c>
      <c r="G211" s="26">
        <f t="shared" si="7"/>
        <v>-65.937596774193565</v>
      </c>
    </row>
    <row r="212" spans="1:7" ht="15" x14ac:dyDescent="0.25">
      <c r="A212" s="71">
        <v>222349</v>
      </c>
      <c r="B212" s="71"/>
      <c r="C212" s="138">
        <v>232.82948678861788</v>
      </c>
      <c r="D212" s="75">
        <v>303.39999999999998</v>
      </c>
      <c r="E212" s="197">
        <v>0.65</v>
      </c>
      <c r="F212" s="212">
        <f t="shared" si="6"/>
        <v>197.20999999999998</v>
      </c>
      <c r="G212" s="26">
        <f t="shared" si="7"/>
        <v>-35.619486788617905</v>
      </c>
    </row>
    <row r="213" spans="1:7" ht="15" x14ac:dyDescent="0.25">
      <c r="A213" s="71">
        <v>568294</v>
      </c>
      <c r="B213" s="44"/>
      <c r="C213" s="186">
        <v>143.04963754556104</v>
      </c>
      <c r="D213" s="75">
        <v>303.57</v>
      </c>
      <c r="E213" s="197">
        <v>0.65</v>
      </c>
      <c r="F213" s="212">
        <f t="shared" si="6"/>
        <v>197.32050000000001</v>
      </c>
      <c r="G213" s="26">
        <f t="shared" si="7"/>
        <v>54.270862454438969</v>
      </c>
    </row>
    <row r="214" spans="1:7" ht="15" x14ac:dyDescent="0.25">
      <c r="A214" s="185">
        <v>108644</v>
      </c>
      <c r="B214" s="130"/>
      <c r="C214" s="186">
        <v>198.13561643835615</v>
      </c>
      <c r="D214" s="75">
        <v>303.69</v>
      </c>
      <c r="E214" s="197">
        <v>0.65</v>
      </c>
      <c r="F214" s="212">
        <f t="shared" si="6"/>
        <v>197.39850000000001</v>
      </c>
      <c r="G214" s="26">
        <f t="shared" si="7"/>
        <v>-0.73711643835613927</v>
      </c>
    </row>
    <row r="215" spans="1:7" ht="15" x14ac:dyDescent="0.25">
      <c r="A215" s="185">
        <v>900878</v>
      </c>
      <c r="B215" s="130"/>
      <c r="C215" s="186">
        <v>195.75768907563025</v>
      </c>
      <c r="D215" s="75">
        <v>304.27999999999997</v>
      </c>
      <c r="E215" s="197">
        <v>0.65</v>
      </c>
      <c r="F215" s="212">
        <f t="shared" si="6"/>
        <v>197.78199999999998</v>
      </c>
      <c r="G215" s="26">
        <f t="shared" si="7"/>
        <v>2.024310924369729</v>
      </c>
    </row>
    <row r="216" spans="1:7" ht="15" x14ac:dyDescent="0.25">
      <c r="A216" s="185">
        <v>518877</v>
      </c>
      <c r="B216" s="130"/>
      <c r="C216" s="186">
        <v>65.199574257425752</v>
      </c>
      <c r="D216" s="75">
        <v>304.73</v>
      </c>
      <c r="E216" s="197">
        <v>0.65</v>
      </c>
      <c r="F216" s="212">
        <f t="shared" si="6"/>
        <v>198.07450000000003</v>
      </c>
      <c r="G216" s="26">
        <f t="shared" si="7"/>
        <v>132.87492574257428</v>
      </c>
    </row>
    <row r="217" spans="1:7" ht="15" x14ac:dyDescent="0.25">
      <c r="A217" s="71">
        <v>73747</v>
      </c>
      <c r="B217" s="71"/>
      <c r="C217" s="138">
        <v>227.93898496240598</v>
      </c>
      <c r="D217" s="75">
        <v>305.94</v>
      </c>
      <c r="E217" s="197">
        <v>0.65</v>
      </c>
      <c r="F217" s="212">
        <f t="shared" si="6"/>
        <v>198.86100000000002</v>
      </c>
      <c r="G217" s="26">
        <f t="shared" si="7"/>
        <v>-29.077984962405964</v>
      </c>
    </row>
    <row r="218" spans="1:7" ht="15" x14ac:dyDescent="0.25">
      <c r="A218" s="185">
        <v>128412</v>
      </c>
      <c r="B218" s="130"/>
      <c r="C218" s="186">
        <v>187.94456740442661</v>
      </c>
      <c r="D218" s="75">
        <v>307.7</v>
      </c>
      <c r="E218" s="197">
        <v>0.65</v>
      </c>
      <c r="F218" s="212">
        <f t="shared" si="6"/>
        <v>200.005</v>
      </c>
      <c r="G218" s="26">
        <f t="shared" si="7"/>
        <v>12.060432595573388</v>
      </c>
    </row>
    <row r="219" spans="1:7" ht="15" x14ac:dyDescent="0.25">
      <c r="A219" s="72">
        <v>17868</v>
      </c>
      <c r="B219" s="72"/>
      <c r="C219" s="189">
        <v>203.30204238921002</v>
      </c>
      <c r="D219" s="190">
        <v>308.86</v>
      </c>
      <c r="E219" s="197">
        <v>0.65</v>
      </c>
      <c r="F219" s="212">
        <f t="shared" si="6"/>
        <v>200.75900000000001</v>
      </c>
      <c r="G219" s="26">
        <f t="shared" si="7"/>
        <v>-2.5430423892100009</v>
      </c>
    </row>
    <row r="220" spans="1:7" ht="15" x14ac:dyDescent="0.25">
      <c r="A220" s="44">
        <v>592261</v>
      </c>
      <c r="B220" s="44"/>
      <c r="C220" s="137">
        <v>222.8960892752776</v>
      </c>
      <c r="D220" s="73">
        <v>311.57</v>
      </c>
      <c r="E220" s="197">
        <v>0.65</v>
      </c>
      <c r="F220" s="212">
        <f t="shared" si="6"/>
        <v>202.5205</v>
      </c>
      <c r="G220" s="26">
        <f t="shared" si="7"/>
        <v>-20.375589275277605</v>
      </c>
    </row>
    <row r="221" spans="1:7" ht="15" x14ac:dyDescent="0.25">
      <c r="A221" s="71">
        <v>141537</v>
      </c>
      <c r="B221" s="44"/>
      <c r="C221" s="186">
        <v>135.07611764705882</v>
      </c>
      <c r="D221" s="75">
        <v>311.98</v>
      </c>
      <c r="E221" s="197">
        <v>0.65</v>
      </c>
      <c r="F221" s="212">
        <f t="shared" si="6"/>
        <v>202.78700000000001</v>
      </c>
      <c r="G221" s="26">
        <f t="shared" si="7"/>
        <v>67.710882352941184</v>
      </c>
    </row>
    <row r="222" spans="1:7" ht="15" x14ac:dyDescent="0.25">
      <c r="A222" s="71">
        <v>576431</v>
      </c>
      <c r="B222" s="71"/>
      <c r="C222" s="138">
        <v>183.98620646766167</v>
      </c>
      <c r="D222" s="75">
        <v>314.69</v>
      </c>
      <c r="E222" s="197">
        <v>0.65</v>
      </c>
      <c r="F222" s="212">
        <f t="shared" si="6"/>
        <v>204.54850000000002</v>
      </c>
      <c r="G222" s="26">
        <f t="shared" si="7"/>
        <v>20.562293532338344</v>
      </c>
    </row>
    <row r="223" spans="1:7" ht="15" x14ac:dyDescent="0.25">
      <c r="A223" s="44">
        <v>598870</v>
      </c>
      <c r="B223" s="71"/>
      <c r="C223" s="137">
        <v>276.70632450331124</v>
      </c>
      <c r="D223" s="74">
        <v>315.11</v>
      </c>
      <c r="E223" s="197">
        <v>0.65</v>
      </c>
      <c r="F223" s="212">
        <f t="shared" si="6"/>
        <v>204.82150000000001</v>
      </c>
      <c r="G223" s="26">
        <f t="shared" si="7"/>
        <v>-71.884824503311222</v>
      </c>
    </row>
    <row r="224" spans="1:7" ht="15" x14ac:dyDescent="0.25">
      <c r="A224" s="185">
        <v>942056</v>
      </c>
      <c r="B224" s="130"/>
      <c r="C224" s="186">
        <v>244.185</v>
      </c>
      <c r="D224" s="75">
        <v>317.02999999999997</v>
      </c>
      <c r="E224" s="197">
        <v>0.65</v>
      </c>
      <c r="F224" s="212">
        <f t="shared" si="6"/>
        <v>206.06949999999998</v>
      </c>
      <c r="G224" s="26">
        <f t="shared" si="7"/>
        <v>-38.115500000000026</v>
      </c>
    </row>
    <row r="225" spans="1:7" ht="15" x14ac:dyDescent="0.25">
      <c r="A225" s="71">
        <v>831818</v>
      </c>
      <c r="B225" s="71"/>
      <c r="C225" s="138">
        <v>119.96806487068966</v>
      </c>
      <c r="D225" s="75">
        <v>317.47000000000003</v>
      </c>
      <c r="E225" s="197">
        <v>0.65</v>
      </c>
      <c r="F225" s="212">
        <f t="shared" si="6"/>
        <v>206.35550000000003</v>
      </c>
      <c r="G225" s="26">
        <f t="shared" si="7"/>
        <v>86.387435129310376</v>
      </c>
    </row>
    <row r="226" spans="1:7" ht="15" x14ac:dyDescent="0.25">
      <c r="A226" s="71">
        <v>503046</v>
      </c>
      <c r="B226" s="71"/>
      <c r="C226" s="138">
        <v>219.2527272727273</v>
      </c>
      <c r="D226" s="75">
        <v>320.19</v>
      </c>
      <c r="E226" s="197">
        <v>0.65</v>
      </c>
      <c r="F226" s="212">
        <f t="shared" si="6"/>
        <v>208.12350000000001</v>
      </c>
      <c r="G226" s="26">
        <f t="shared" si="7"/>
        <v>-11.129227272727292</v>
      </c>
    </row>
    <row r="227" spans="1:7" ht="15" x14ac:dyDescent="0.25">
      <c r="A227" s="185">
        <v>214318</v>
      </c>
      <c r="B227" s="130"/>
      <c r="C227" s="186">
        <v>214.2876237623762</v>
      </c>
      <c r="D227" s="75">
        <v>323.55</v>
      </c>
      <c r="E227" s="197">
        <v>0.65</v>
      </c>
      <c r="F227" s="212">
        <f t="shared" si="6"/>
        <v>210.3075</v>
      </c>
      <c r="G227" s="26">
        <f t="shared" si="7"/>
        <v>-3.9801237623761949</v>
      </c>
    </row>
    <row r="228" spans="1:7" ht="15" x14ac:dyDescent="0.25">
      <c r="A228" s="71">
        <v>548882</v>
      </c>
      <c r="B228" s="71"/>
      <c r="C228" s="138">
        <v>212.15172043010756</v>
      </c>
      <c r="D228" s="75">
        <v>324.38</v>
      </c>
      <c r="E228" s="197">
        <v>0.65</v>
      </c>
      <c r="F228" s="212">
        <f t="shared" si="6"/>
        <v>210.84700000000001</v>
      </c>
      <c r="G228" s="26">
        <f t="shared" si="7"/>
        <v>-1.304720430107551</v>
      </c>
    </row>
    <row r="229" spans="1:7" ht="15" x14ac:dyDescent="0.25">
      <c r="A229" s="71">
        <v>156997</v>
      </c>
      <c r="B229" s="44"/>
      <c r="C229" s="186">
        <v>178.25104046242777</v>
      </c>
      <c r="D229" s="75">
        <v>324.39</v>
      </c>
      <c r="E229" s="197">
        <v>0.65</v>
      </c>
      <c r="F229" s="212">
        <f t="shared" si="6"/>
        <v>210.8535</v>
      </c>
      <c r="G229" s="26">
        <f t="shared" si="7"/>
        <v>32.60245953757223</v>
      </c>
    </row>
    <row r="230" spans="1:7" ht="15" x14ac:dyDescent="0.25">
      <c r="A230" s="71">
        <v>224947</v>
      </c>
      <c r="B230" s="71"/>
      <c r="C230" s="138">
        <v>223.76993000000002</v>
      </c>
      <c r="D230" s="75">
        <v>325.95</v>
      </c>
      <c r="E230" s="197">
        <v>0.65</v>
      </c>
      <c r="F230" s="212">
        <f t="shared" si="6"/>
        <v>211.86750000000001</v>
      </c>
      <c r="G230" s="26">
        <f t="shared" si="7"/>
        <v>-11.90243000000001</v>
      </c>
    </row>
    <row r="231" spans="1:7" ht="15" x14ac:dyDescent="0.25">
      <c r="A231" s="71">
        <v>563465</v>
      </c>
      <c r="B231" s="44"/>
      <c r="C231" s="186">
        <v>132.43927077559374</v>
      </c>
      <c r="D231" s="75">
        <v>328.1</v>
      </c>
      <c r="E231" s="197">
        <v>0.65</v>
      </c>
      <c r="F231" s="212">
        <f t="shared" si="6"/>
        <v>213.26500000000001</v>
      </c>
      <c r="G231" s="26">
        <f t="shared" si="7"/>
        <v>80.825729224406274</v>
      </c>
    </row>
    <row r="232" spans="1:7" ht="15" x14ac:dyDescent="0.25">
      <c r="A232" s="185">
        <v>851405</v>
      </c>
      <c r="B232" s="130"/>
      <c r="C232" s="186">
        <v>275.8390490797546</v>
      </c>
      <c r="D232" s="75">
        <v>328.84</v>
      </c>
      <c r="E232" s="197">
        <v>0.65</v>
      </c>
      <c r="F232" s="212">
        <f t="shared" si="6"/>
        <v>213.74599999999998</v>
      </c>
      <c r="G232" s="26">
        <f t="shared" si="7"/>
        <v>-62.093049079754621</v>
      </c>
    </row>
    <row r="233" spans="1:7" ht="15" x14ac:dyDescent="0.25">
      <c r="A233" s="134">
        <v>954158</v>
      </c>
      <c r="B233" s="71"/>
      <c r="C233" s="186">
        <v>168.52</v>
      </c>
      <c r="D233" s="75">
        <v>330.95</v>
      </c>
      <c r="E233" s="197">
        <v>0.65</v>
      </c>
      <c r="F233" s="212">
        <f t="shared" si="6"/>
        <v>215.11750000000001</v>
      </c>
      <c r="G233" s="26">
        <f t="shared" si="7"/>
        <v>46.597499999999997</v>
      </c>
    </row>
    <row r="234" spans="1:7" ht="15" x14ac:dyDescent="0.25">
      <c r="A234" s="185">
        <v>24915</v>
      </c>
      <c r="B234" s="130"/>
      <c r="C234" s="186">
        <v>284.39221153846154</v>
      </c>
      <c r="D234" s="75">
        <v>335.68</v>
      </c>
      <c r="E234" s="197">
        <v>0.65</v>
      </c>
      <c r="F234" s="212">
        <f t="shared" si="6"/>
        <v>218.19200000000001</v>
      </c>
      <c r="G234" s="26">
        <f t="shared" si="7"/>
        <v>-66.200211538461531</v>
      </c>
    </row>
    <row r="235" spans="1:7" ht="15" x14ac:dyDescent="0.25">
      <c r="A235" s="44">
        <v>512138</v>
      </c>
      <c r="B235" s="71"/>
      <c r="C235" s="137">
        <v>235.09159162967666</v>
      </c>
      <c r="D235" s="74">
        <v>336.31</v>
      </c>
      <c r="E235" s="197">
        <v>0.65</v>
      </c>
      <c r="F235" s="212">
        <f t="shared" si="6"/>
        <v>218.60150000000002</v>
      </c>
      <c r="G235" s="26">
        <f t="shared" si="7"/>
        <v>-16.490091629676641</v>
      </c>
    </row>
    <row r="236" spans="1:7" ht="15" x14ac:dyDescent="0.25">
      <c r="A236" s="185">
        <v>971470</v>
      </c>
      <c r="B236" s="130"/>
      <c r="C236" s="186">
        <v>180.14418016194332</v>
      </c>
      <c r="D236" s="75">
        <v>336.37</v>
      </c>
      <c r="E236" s="197">
        <v>0.65</v>
      </c>
      <c r="F236" s="212">
        <f t="shared" si="6"/>
        <v>218.6405</v>
      </c>
      <c r="G236" s="26">
        <f t="shared" si="7"/>
        <v>38.496319838056678</v>
      </c>
    </row>
    <row r="237" spans="1:7" ht="15" x14ac:dyDescent="0.25">
      <c r="A237" s="71">
        <v>36828</v>
      </c>
      <c r="B237" s="71"/>
      <c r="C237" s="137">
        <v>258.95359649122804</v>
      </c>
      <c r="D237" s="74">
        <v>336.87</v>
      </c>
      <c r="E237" s="197">
        <v>0.65</v>
      </c>
      <c r="F237" s="212">
        <f t="shared" si="6"/>
        <v>218.96550000000002</v>
      </c>
      <c r="G237" s="26">
        <f t="shared" si="7"/>
        <v>-39.988096491228021</v>
      </c>
    </row>
    <row r="238" spans="1:7" ht="15" x14ac:dyDescent="0.25">
      <c r="A238" s="71">
        <v>850179</v>
      </c>
      <c r="B238" s="71"/>
      <c r="C238" s="137">
        <v>262.46493749999996</v>
      </c>
      <c r="D238" s="74">
        <v>337.18</v>
      </c>
      <c r="E238" s="197">
        <v>0.65</v>
      </c>
      <c r="F238" s="212">
        <f t="shared" si="6"/>
        <v>219.167</v>
      </c>
      <c r="G238" s="26">
        <f t="shared" si="7"/>
        <v>-43.297937499999961</v>
      </c>
    </row>
    <row r="239" spans="1:7" ht="15" x14ac:dyDescent="0.25">
      <c r="A239" s="71">
        <v>835499</v>
      </c>
      <c r="B239" s="71"/>
      <c r="C239" s="137">
        <v>183.84785623084781</v>
      </c>
      <c r="D239" s="74">
        <v>341.26</v>
      </c>
      <c r="E239" s="197">
        <v>0.65</v>
      </c>
      <c r="F239" s="212">
        <f t="shared" si="6"/>
        <v>221.81899999999999</v>
      </c>
      <c r="G239" s="26">
        <f t="shared" si="7"/>
        <v>37.971143769152178</v>
      </c>
    </row>
    <row r="240" spans="1:7" ht="15" x14ac:dyDescent="0.25">
      <c r="A240" s="185">
        <v>922</v>
      </c>
      <c r="B240" s="130"/>
      <c r="C240" s="186">
        <v>274.01564516129031</v>
      </c>
      <c r="D240" s="75">
        <v>345.1</v>
      </c>
      <c r="E240" s="197">
        <v>0.65</v>
      </c>
      <c r="F240" s="212">
        <f t="shared" si="6"/>
        <v>224.31500000000003</v>
      </c>
      <c r="G240" s="26">
        <f t="shared" si="7"/>
        <v>-49.700645161290282</v>
      </c>
    </row>
    <row r="241" spans="1:7" ht="15" x14ac:dyDescent="0.25">
      <c r="A241" s="71">
        <v>930780</v>
      </c>
      <c r="B241" s="71"/>
      <c r="C241" s="138">
        <v>262.85642857142858</v>
      </c>
      <c r="D241" s="75">
        <v>348.09</v>
      </c>
      <c r="E241" s="197">
        <v>0.65</v>
      </c>
      <c r="F241" s="212">
        <f t="shared" si="6"/>
        <v>226.2585</v>
      </c>
      <c r="G241" s="26">
        <f t="shared" si="7"/>
        <v>-36.597928571428582</v>
      </c>
    </row>
    <row r="242" spans="1:7" ht="15" x14ac:dyDescent="0.25">
      <c r="A242" s="185">
        <v>995304</v>
      </c>
      <c r="B242" s="130"/>
      <c r="C242" s="186">
        <v>264.48050246305422</v>
      </c>
      <c r="D242" s="75">
        <v>348.32</v>
      </c>
      <c r="E242" s="197">
        <v>0.65</v>
      </c>
      <c r="F242" s="212">
        <f t="shared" si="6"/>
        <v>226.40800000000002</v>
      </c>
      <c r="G242" s="26">
        <f t="shared" si="7"/>
        <v>-38.072502463054207</v>
      </c>
    </row>
    <row r="243" spans="1:7" ht="15" x14ac:dyDescent="0.25">
      <c r="A243" s="71">
        <v>560464</v>
      </c>
      <c r="B243" s="71"/>
      <c r="C243" s="138">
        <v>209.90813163481951</v>
      </c>
      <c r="D243" s="75">
        <v>348.52</v>
      </c>
      <c r="E243" s="197">
        <v>0.65</v>
      </c>
      <c r="F243" s="212">
        <f t="shared" si="6"/>
        <v>226.53799999999998</v>
      </c>
      <c r="G243" s="26">
        <f t="shared" si="7"/>
        <v>16.629868365180471</v>
      </c>
    </row>
    <row r="244" spans="1:7" ht="15" x14ac:dyDescent="0.25">
      <c r="A244" s="185">
        <v>8395</v>
      </c>
      <c r="B244" s="130"/>
      <c r="C244" s="186">
        <v>279.43222433460079</v>
      </c>
      <c r="D244" s="75">
        <v>348.64</v>
      </c>
      <c r="E244" s="197">
        <v>0.65</v>
      </c>
      <c r="F244" s="212">
        <f t="shared" si="6"/>
        <v>226.61599999999999</v>
      </c>
      <c r="G244" s="26">
        <f t="shared" si="7"/>
        <v>-52.816224334600804</v>
      </c>
    </row>
    <row r="245" spans="1:7" ht="15" x14ac:dyDescent="0.25">
      <c r="A245" s="71">
        <v>212352</v>
      </c>
      <c r="B245" s="71"/>
      <c r="C245" s="138">
        <v>250.38905882352941</v>
      </c>
      <c r="D245" s="75">
        <v>349.51</v>
      </c>
      <c r="E245" s="197">
        <v>0.65</v>
      </c>
      <c r="F245" s="212">
        <f t="shared" si="6"/>
        <v>227.1815</v>
      </c>
      <c r="G245" s="26">
        <f t="shared" si="7"/>
        <v>-23.207558823529411</v>
      </c>
    </row>
    <row r="246" spans="1:7" ht="15" x14ac:dyDescent="0.25">
      <c r="A246" s="185">
        <v>139948</v>
      </c>
      <c r="B246" s="130"/>
      <c r="C246" s="186">
        <v>225.95971999999998</v>
      </c>
      <c r="D246" s="75">
        <v>349.59</v>
      </c>
      <c r="E246" s="197">
        <v>0.65</v>
      </c>
      <c r="F246" s="212">
        <f t="shared" si="6"/>
        <v>227.23349999999999</v>
      </c>
      <c r="G246" s="26">
        <f t="shared" si="7"/>
        <v>1.2737800000000163</v>
      </c>
    </row>
    <row r="247" spans="1:7" ht="15" x14ac:dyDescent="0.25">
      <c r="A247" s="185">
        <v>951535</v>
      </c>
      <c r="B247" s="130"/>
      <c r="C247" s="186">
        <v>248.11446233699382</v>
      </c>
      <c r="D247" s="75">
        <v>353</v>
      </c>
      <c r="E247" s="197">
        <v>0.65</v>
      </c>
      <c r="F247" s="212">
        <f t="shared" si="6"/>
        <v>229.45000000000002</v>
      </c>
      <c r="G247" s="26">
        <f t="shared" si="7"/>
        <v>-18.664462336993807</v>
      </c>
    </row>
    <row r="248" spans="1:7" ht="15" x14ac:dyDescent="0.25">
      <c r="A248" s="185">
        <v>599128</v>
      </c>
      <c r="B248" s="130"/>
      <c r="C248" s="186">
        <v>240.96527777777777</v>
      </c>
      <c r="D248" s="75">
        <v>354.14</v>
      </c>
      <c r="E248" s="197">
        <v>0.65</v>
      </c>
      <c r="F248" s="212">
        <f t="shared" si="6"/>
        <v>230.191</v>
      </c>
      <c r="G248" s="26">
        <f t="shared" si="7"/>
        <v>-10.774277777777769</v>
      </c>
    </row>
    <row r="249" spans="1:7" ht="15" x14ac:dyDescent="0.25">
      <c r="A249" s="71">
        <v>900547</v>
      </c>
      <c r="B249" s="71"/>
      <c r="C249" s="137">
        <v>257.13278767123285</v>
      </c>
      <c r="D249" s="74">
        <v>355.92</v>
      </c>
      <c r="E249" s="197">
        <v>0.65</v>
      </c>
      <c r="F249" s="212">
        <f t="shared" si="6"/>
        <v>231.34800000000001</v>
      </c>
      <c r="G249" s="26">
        <f t="shared" si="7"/>
        <v>-25.784787671232834</v>
      </c>
    </row>
    <row r="250" spans="1:7" ht="15" x14ac:dyDescent="0.25">
      <c r="A250" s="71">
        <v>560809</v>
      </c>
      <c r="B250" s="71"/>
      <c r="C250" s="137">
        <v>234.08479657387585</v>
      </c>
      <c r="D250" s="74">
        <v>356.38</v>
      </c>
      <c r="E250" s="197">
        <v>0.65</v>
      </c>
      <c r="F250" s="212">
        <f t="shared" si="6"/>
        <v>231.64699999999999</v>
      </c>
      <c r="G250" s="26">
        <f t="shared" si="7"/>
        <v>-2.4377965738758576</v>
      </c>
    </row>
    <row r="251" spans="1:7" ht="15" x14ac:dyDescent="0.25">
      <c r="A251" s="72">
        <v>37097</v>
      </c>
      <c r="B251" s="72"/>
      <c r="C251" s="189">
        <v>208.48131578947371</v>
      </c>
      <c r="D251" s="190">
        <v>356.76</v>
      </c>
      <c r="E251" s="197">
        <v>0.65</v>
      </c>
      <c r="F251" s="212">
        <f t="shared" si="6"/>
        <v>231.89400000000001</v>
      </c>
      <c r="G251" s="26">
        <f t="shared" si="7"/>
        <v>23.412684210526294</v>
      </c>
    </row>
    <row r="252" spans="1:7" ht="15" x14ac:dyDescent="0.25">
      <c r="A252" s="71">
        <v>881725</v>
      </c>
      <c r="B252" s="71"/>
      <c r="C252" s="138">
        <v>147.04312910284466</v>
      </c>
      <c r="D252" s="75">
        <v>363.24</v>
      </c>
      <c r="E252" s="197">
        <v>0.65</v>
      </c>
      <c r="F252" s="212">
        <f t="shared" si="6"/>
        <v>236.10600000000002</v>
      </c>
      <c r="G252" s="26">
        <f t="shared" si="7"/>
        <v>89.062870897155364</v>
      </c>
    </row>
    <row r="253" spans="1:7" ht="15" x14ac:dyDescent="0.25">
      <c r="A253" s="71">
        <v>998147</v>
      </c>
      <c r="B253" s="71"/>
      <c r="C253" s="138">
        <v>195.09331384015596</v>
      </c>
      <c r="D253" s="75">
        <v>365.65</v>
      </c>
      <c r="E253" s="197">
        <v>0.65</v>
      </c>
      <c r="F253" s="212">
        <f t="shared" si="6"/>
        <v>237.67249999999999</v>
      </c>
      <c r="G253" s="26">
        <f t="shared" si="7"/>
        <v>42.579186159844028</v>
      </c>
    </row>
    <row r="254" spans="1:7" ht="15" x14ac:dyDescent="0.25">
      <c r="A254" s="44">
        <v>957563</v>
      </c>
      <c r="B254" s="71"/>
      <c r="C254" s="137">
        <v>240.18234573677546</v>
      </c>
      <c r="D254" s="74">
        <v>366.53</v>
      </c>
      <c r="E254" s="197">
        <v>0.65</v>
      </c>
      <c r="F254" s="212">
        <f t="shared" si="6"/>
        <v>238.24449999999999</v>
      </c>
      <c r="G254" s="26">
        <f t="shared" si="7"/>
        <v>-1.937845736775472</v>
      </c>
    </row>
    <row r="255" spans="1:7" ht="15" x14ac:dyDescent="0.25">
      <c r="A255" s="44">
        <v>984775</v>
      </c>
      <c r="B255" s="44"/>
      <c r="C255" s="137">
        <v>236.31890425531915</v>
      </c>
      <c r="D255" s="74">
        <v>368.96000000000004</v>
      </c>
      <c r="E255" s="197">
        <v>0.65</v>
      </c>
      <c r="F255" s="212">
        <f t="shared" si="6"/>
        <v>239.82400000000004</v>
      </c>
      <c r="G255" s="26">
        <f t="shared" si="7"/>
        <v>3.5050957446808866</v>
      </c>
    </row>
    <row r="256" spans="1:7" ht="15" x14ac:dyDescent="0.25">
      <c r="A256" s="71">
        <v>570853</v>
      </c>
      <c r="B256" s="71"/>
      <c r="C256" s="138">
        <v>259.7442857142857</v>
      </c>
      <c r="D256" s="75">
        <v>371.01</v>
      </c>
      <c r="E256" s="197">
        <v>0.65</v>
      </c>
      <c r="F256" s="212">
        <f t="shared" si="6"/>
        <v>241.15649999999999</v>
      </c>
      <c r="G256" s="26">
        <f t="shared" si="7"/>
        <v>-18.587785714285701</v>
      </c>
    </row>
    <row r="257" spans="1:7" ht="15" x14ac:dyDescent="0.25">
      <c r="A257" s="185">
        <v>66045</v>
      </c>
      <c r="B257" s="130"/>
      <c r="C257" s="186">
        <v>302.71877407704653</v>
      </c>
      <c r="D257" s="75">
        <v>374.36</v>
      </c>
      <c r="E257" s="197">
        <v>0.65</v>
      </c>
      <c r="F257" s="212">
        <f t="shared" si="6"/>
        <v>243.334</v>
      </c>
      <c r="G257" s="26">
        <f t="shared" si="7"/>
        <v>-59.384774077046529</v>
      </c>
    </row>
    <row r="258" spans="1:7" ht="15" x14ac:dyDescent="0.25">
      <c r="A258" s="44">
        <v>571526</v>
      </c>
      <c r="B258" s="71"/>
      <c r="C258" s="137">
        <v>290.95786026200875</v>
      </c>
      <c r="D258" s="74">
        <v>374.92</v>
      </c>
      <c r="E258" s="197">
        <v>0.65</v>
      </c>
      <c r="F258" s="212">
        <f t="shared" ref="F258:F321" si="8">+D258*E258</f>
        <v>243.69800000000001</v>
      </c>
      <c r="G258" s="26">
        <f t="shared" ref="G258:G321" si="9">+F258-C258</f>
        <v>-47.259860262008743</v>
      </c>
    </row>
    <row r="259" spans="1:7" ht="15" x14ac:dyDescent="0.25">
      <c r="A259" s="185">
        <v>997730</v>
      </c>
      <c r="B259" s="130"/>
      <c r="C259" s="186">
        <v>234.12319639278556</v>
      </c>
      <c r="D259" s="75">
        <v>378.99</v>
      </c>
      <c r="E259" s="197">
        <v>0.65</v>
      </c>
      <c r="F259" s="212">
        <f t="shared" si="8"/>
        <v>246.34350000000001</v>
      </c>
      <c r="G259" s="26">
        <f t="shared" si="9"/>
        <v>12.220303607214447</v>
      </c>
    </row>
    <row r="260" spans="1:7" ht="15" x14ac:dyDescent="0.25">
      <c r="A260" s="72">
        <v>219714</v>
      </c>
      <c r="B260" s="72"/>
      <c r="C260" s="138">
        <v>40.015774647887326</v>
      </c>
      <c r="D260" s="190">
        <v>379.85</v>
      </c>
      <c r="E260" s="197">
        <v>0.65</v>
      </c>
      <c r="F260" s="212">
        <f t="shared" si="8"/>
        <v>246.90250000000003</v>
      </c>
      <c r="G260" s="26">
        <f t="shared" si="9"/>
        <v>206.88672535211271</v>
      </c>
    </row>
    <row r="261" spans="1:7" ht="15" x14ac:dyDescent="0.25">
      <c r="A261" s="71">
        <v>846490</v>
      </c>
      <c r="B261" s="71"/>
      <c r="C261" s="138">
        <v>218.84085233297981</v>
      </c>
      <c r="D261" s="75">
        <v>380.21</v>
      </c>
      <c r="E261" s="197">
        <v>0.65</v>
      </c>
      <c r="F261" s="212">
        <f t="shared" si="8"/>
        <v>247.13649999999998</v>
      </c>
      <c r="G261" s="26">
        <f t="shared" si="9"/>
        <v>28.295647667020177</v>
      </c>
    </row>
    <row r="262" spans="1:7" ht="15" x14ac:dyDescent="0.25">
      <c r="A262" s="185">
        <v>139913</v>
      </c>
      <c r="B262" s="130"/>
      <c r="C262" s="186">
        <v>258.40444444444449</v>
      </c>
      <c r="D262" s="75">
        <v>382.36</v>
      </c>
      <c r="E262" s="197">
        <v>0.65</v>
      </c>
      <c r="F262" s="212">
        <f t="shared" si="8"/>
        <v>248.53400000000002</v>
      </c>
      <c r="G262" s="26">
        <f t="shared" si="9"/>
        <v>-9.8704444444444732</v>
      </c>
    </row>
    <row r="263" spans="1:7" ht="15" x14ac:dyDescent="0.25">
      <c r="A263" s="185">
        <v>853009</v>
      </c>
      <c r="B263" s="130"/>
      <c r="C263" s="186">
        <v>284.42129049676026</v>
      </c>
      <c r="D263" s="75">
        <v>382.97</v>
      </c>
      <c r="E263" s="197">
        <v>0.65</v>
      </c>
      <c r="F263" s="212">
        <f t="shared" si="8"/>
        <v>248.93050000000002</v>
      </c>
      <c r="G263" s="26">
        <f t="shared" si="9"/>
        <v>-35.490790496760241</v>
      </c>
    </row>
    <row r="264" spans="1:7" ht="15" x14ac:dyDescent="0.25">
      <c r="A264" s="44">
        <v>852918</v>
      </c>
      <c r="B264" s="71"/>
      <c r="C264" s="137">
        <v>323.46661447084233</v>
      </c>
      <c r="D264" s="74">
        <v>383.06</v>
      </c>
      <c r="E264" s="197">
        <v>0.65</v>
      </c>
      <c r="F264" s="212">
        <f t="shared" si="8"/>
        <v>248.989</v>
      </c>
      <c r="G264" s="26">
        <f t="shared" si="9"/>
        <v>-74.477614470842326</v>
      </c>
    </row>
    <row r="265" spans="1:7" ht="15" x14ac:dyDescent="0.25">
      <c r="A265" s="71">
        <v>121225</v>
      </c>
      <c r="B265" s="71"/>
      <c r="C265" s="138">
        <v>231.59270588235296</v>
      </c>
      <c r="D265" s="75">
        <v>383.92</v>
      </c>
      <c r="E265" s="197">
        <v>0.65</v>
      </c>
      <c r="F265" s="212">
        <f t="shared" si="8"/>
        <v>249.54800000000003</v>
      </c>
      <c r="G265" s="26">
        <f t="shared" si="9"/>
        <v>17.955294117647071</v>
      </c>
    </row>
    <row r="266" spans="1:7" ht="15" x14ac:dyDescent="0.25">
      <c r="A266" s="71">
        <v>541670</v>
      </c>
      <c r="B266" s="71"/>
      <c r="C266" s="138">
        <v>257.86197368421051</v>
      </c>
      <c r="D266" s="75">
        <v>385.45</v>
      </c>
      <c r="E266" s="197">
        <v>0.65</v>
      </c>
      <c r="F266" s="212">
        <f t="shared" si="8"/>
        <v>250.54249999999999</v>
      </c>
      <c r="G266" s="26">
        <f t="shared" si="9"/>
        <v>-7.3194736842105215</v>
      </c>
    </row>
    <row r="267" spans="1:7" ht="15" x14ac:dyDescent="0.25">
      <c r="A267" s="71">
        <v>997209</v>
      </c>
      <c r="B267" s="71"/>
      <c r="C267" s="137">
        <v>75.027469936855823</v>
      </c>
      <c r="D267" s="73">
        <v>386.1</v>
      </c>
      <c r="E267" s="197">
        <v>0.65</v>
      </c>
      <c r="F267" s="212">
        <f t="shared" si="8"/>
        <v>250.96500000000003</v>
      </c>
      <c r="G267" s="26">
        <f t="shared" si="9"/>
        <v>175.93753006314421</v>
      </c>
    </row>
    <row r="268" spans="1:7" ht="15" x14ac:dyDescent="0.25">
      <c r="A268" s="71">
        <v>982945</v>
      </c>
      <c r="B268" s="44"/>
      <c r="C268" s="186">
        <v>306.81957198443581</v>
      </c>
      <c r="D268" s="75">
        <v>387.58</v>
      </c>
      <c r="E268" s="197">
        <v>0.65</v>
      </c>
      <c r="F268" s="212">
        <f t="shared" si="8"/>
        <v>251.92699999999999</v>
      </c>
      <c r="G268" s="26">
        <f t="shared" si="9"/>
        <v>-54.892571984435818</v>
      </c>
    </row>
    <row r="269" spans="1:7" ht="15" x14ac:dyDescent="0.25">
      <c r="A269" s="44">
        <v>60611</v>
      </c>
      <c r="B269" s="71"/>
      <c r="C269" s="137">
        <v>293.07012525326945</v>
      </c>
      <c r="D269" s="74">
        <v>388.89</v>
      </c>
      <c r="E269" s="197">
        <v>0.65</v>
      </c>
      <c r="F269" s="212">
        <f t="shared" si="8"/>
        <v>252.77850000000001</v>
      </c>
      <c r="G269" s="26">
        <f t="shared" si="9"/>
        <v>-40.291625253269444</v>
      </c>
    </row>
    <row r="270" spans="1:7" ht="15" x14ac:dyDescent="0.25">
      <c r="A270" s="185">
        <v>205250</v>
      </c>
      <c r="B270" s="130"/>
      <c r="C270" s="186">
        <v>303.02004031413611</v>
      </c>
      <c r="D270" s="75">
        <v>392.18</v>
      </c>
      <c r="E270" s="197">
        <v>0.65</v>
      </c>
      <c r="F270" s="212">
        <f t="shared" si="8"/>
        <v>254.917</v>
      </c>
      <c r="G270" s="26">
        <f t="shared" si="9"/>
        <v>-48.103040314136109</v>
      </c>
    </row>
    <row r="271" spans="1:7" ht="15" x14ac:dyDescent="0.25">
      <c r="A271" s="71">
        <v>845701</v>
      </c>
      <c r="B271" s="44"/>
      <c r="C271" s="186">
        <v>263.31241758241754</v>
      </c>
      <c r="D271" s="75">
        <v>392.21</v>
      </c>
      <c r="E271" s="197">
        <v>0.65</v>
      </c>
      <c r="F271" s="212">
        <f t="shared" si="8"/>
        <v>254.9365</v>
      </c>
      <c r="G271" s="26">
        <f t="shared" si="9"/>
        <v>-8.3759175824175429</v>
      </c>
    </row>
    <row r="272" spans="1:7" ht="15" x14ac:dyDescent="0.25">
      <c r="A272" s="185">
        <v>830179</v>
      </c>
      <c r="B272" s="130"/>
      <c r="C272" s="186">
        <v>240.01395248380129</v>
      </c>
      <c r="D272" s="75">
        <v>394.81</v>
      </c>
      <c r="E272" s="197">
        <v>0.65</v>
      </c>
      <c r="F272" s="212">
        <f t="shared" si="8"/>
        <v>256.62650000000002</v>
      </c>
      <c r="G272" s="26">
        <f t="shared" si="9"/>
        <v>16.612547516198731</v>
      </c>
    </row>
    <row r="273" spans="1:7" ht="15" x14ac:dyDescent="0.25">
      <c r="A273" s="71">
        <v>201213</v>
      </c>
      <c r="B273" s="71"/>
      <c r="C273" s="138">
        <v>304.30633027522936</v>
      </c>
      <c r="D273" s="75">
        <v>394.83</v>
      </c>
      <c r="E273" s="197">
        <v>0.65</v>
      </c>
      <c r="F273" s="212">
        <f t="shared" si="8"/>
        <v>256.6395</v>
      </c>
      <c r="G273" s="26">
        <f t="shared" si="9"/>
        <v>-47.666830275229358</v>
      </c>
    </row>
    <row r="274" spans="1:7" ht="15" x14ac:dyDescent="0.25">
      <c r="A274" s="185">
        <v>202348</v>
      </c>
      <c r="B274" s="130"/>
      <c r="C274" s="186">
        <v>184.50210356921809</v>
      </c>
      <c r="D274" s="75">
        <v>394.98</v>
      </c>
      <c r="E274" s="197">
        <v>0.65</v>
      </c>
      <c r="F274" s="212">
        <f t="shared" si="8"/>
        <v>256.73700000000002</v>
      </c>
      <c r="G274" s="26">
        <f t="shared" si="9"/>
        <v>72.23489643078193</v>
      </c>
    </row>
    <row r="275" spans="1:7" ht="15" x14ac:dyDescent="0.25">
      <c r="A275" s="71">
        <v>209527</v>
      </c>
      <c r="B275" s="71"/>
      <c r="C275" s="138">
        <v>216.68182577017325</v>
      </c>
      <c r="D275" s="65">
        <v>396.41</v>
      </c>
      <c r="E275" s="197">
        <v>0.65</v>
      </c>
      <c r="F275" s="212">
        <f t="shared" si="8"/>
        <v>257.66650000000004</v>
      </c>
      <c r="G275" s="26">
        <f t="shared" si="9"/>
        <v>40.984674229826794</v>
      </c>
    </row>
    <row r="276" spans="1:7" ht="15" x14ac:dyDescent="0.25">
      <c r="A276" s="71">
        <v>525634</v>
      </c>
      <c r="B276" s="71"/>
      <c r="C276" s="137">
        <v>115.09416846652266</v>
      </c>
      <c r="D276" s="74">
        <v>397.09</v>
      </c>
      <c r="E276" s="197">
        <v>0.65</v>
      </c>
      <c r="F276" s="212">
        <f t="shared" si="8"/>
        <v>258.10849999999999</v>
      </c>
      <c r="G276" s="26">
        <f t="shared" si="9"/>
        <v>143.01433153347733</v>
      </c>
    </row>
    <row r="277" spans="1:7" ht="15" x14ac:dyDescent="0.25">
      <c r="A277" s="71">
        <v>140860</v>
      </c>
      <c r="B277" s="71"/>
      <c r="C277" s="137">
        <v>267.56702169625243</v>
      </c>
      <c r="D277" s="74">
        <v>400.42</v>
      </c>
      <c r="E277" s="197">
        <v>0.65</v>
      </c>
      <c r="F277" s="212">
        <f t="shared" si="8"/>
        <v>260.27300000000002</v>
      </c>
      <c r="G277" s="26">
        <f t="shared" si="9"/>
        <v>-7.2940216962524005</v>
      </c>
    </row>
    <row r="278" spans="1:7" ht="15" x14ac:dyDescent="0.25">
      <c r="A278" s="71">
        <v>210109</v>
      </c>
      <c r="B278" s="71"/>
      <c r="C278" s="137">
        <v>293.66640562248995</v>
      </c>
      <c r="D278" s="74">
        <v>404.57</v>
      </c>
      <c r="E278" s="197">
        <v>0.65</v>
      </c>
      <c r="F278" s="212">
        <f t="shared" si="8"/>
        <v>262.97050000000002</v>
      </c>
      <c r="G278" s="26">
        <f t="shared" si="9"/>
        <v>-30.695905622489931</v>
      </c>
    </row>
    <row r="279" spans="1:7" ht="15" x14ac:dyDescent="0.25">
      <c r="A279" s="44">
        <v>129264</v>
      </c>
      <c r="B279" s="71"/>
      <c r="C279" s="137">
        <v>310.42552683896622</v>
      </c>
      <c r="D279" s="74">
        <v>407.24</v>
      </c>
      <c r="E279" s="197">
        <v>0.65</v>
      </c>
      <c r="F279" s="212">
        <f t="shared" si="8"/>
        <v>264.70600000000002</v>
      </c>
      <c r="G279" s="26">
        <f t="shared" si="9"/>
        <v>-45.719526838966203</v>
      </c>
    </row>
    <row r="280" spans="1:7" ht="15" x14ac:dyDescent="0.25">
      <c r="A280" s="44">
        <v>535807</v>
      </c>
      <c r="B280" s="71"/>
      <c r="C280" s="137">
        <v>198.66735849056602</v>
      </c>
      <c r="D280" s="74">
        <v>407.24</v>
      </c>
      <c r="E280" s="197">
        <v>0.65</v>
      </c>
      <c r="F280" s="212">
        <f t="shared" si="8"/>
        <v>264.70600000000002</v>
      </c>
      <c r="G280" s="26">
        <f t="shared" si="9"/>
        <v>66.038641509434001</v>
      </c>
    </row>
    <row r="281" spans="1:7" ht="15" x14ac:dyDescent="0.25">
      <c r="A281" s="71">
        <v>204898</v>
      </c>
      <c r="B281" s="71"/>
      <c r="C281" s="137">
        <v>104.76063111545992</v>
      </c>
      <c r="D281" s="74">
        <v>411.24</v>
      </c>
      <c r="E281" s="197">
        <v>0.65</v>
      </c>
      <c r="F281" s="212">
        <f t="shared" si="8"/>
        <v>267.30600000000004</v>
      </c>
      <c r="G281" s="26">
        <f t="shared" si="9"/>
        <v>162.54536888454012</v>
      </c>
    </row>
    <row r="282" spans="1:7" ht="15" x14ac:dyDescent="0.25">
      <c r="A282" s="185">
        <v>993053</v>
      </c>
      <c r="B282" s="130"/>
      <c r="C282" s="186">
        <v>226.85189473684213</v>
      </c>
      <c r="D282" s="75">
        <v>413.29</v>
      </c>
      <c r="E282" s="197">
        <v>0.65</v>
      </c>
      <c r="F282" s="212">
        <f t="shared" si="8"/>
        <v>268.63850000000002</v>
      </c>
      <c r="G282" s="26">
        <f t="shared" si="9"/>
        <v>41.786605263157895</v>
      </c>
    </row>
    <row r="283" spans="1:7" ht="15" x14ac:dyDescent="0.25">
      <c r="A283" s="71">
        <v>24914</v>
      </c>
      <c r="B283" s="71"/>
      <c r="C283" s="137">
        <v>286.69141567861965</v>
      </c>
      <c r="D283" s="74">
        <v>417.81</v>
      </c>
      <c r="E283" s="197">
        <v>0.65</v>
      </c>
      <c r="F283" s="212">
        <f t="shared" si="8"/>
        <v>271.57650000000001</v>
      </c>
      <c r="G283" s="26">
        <f t="shared" si="9"/>
        <v>-15.114915678619639</v>
      </c>
    </row>
    <row r="284" spans="1:7" ht="15" x14ac:dyDescent="0.25">
      <c r="A284" s="71">
        <v>513081</v>
      </c>
      <c r="B284" s="71"/>
      <c r="C284" s="138">
        <v>308.7575491986384</v>
      </c>
      <c r="D284" s="75">
        <v>418.41</v>
      </c>
      <c r="E284" s="197">
        <v>0.65</v>
      </c>
      <c r="F284" s="212">
        <f t="shared" si="8"/>
        <v>271.96650000000005</v>
      </c>
      <c r="G284" s="26">
        <f t="shared" si="9"/>
        <v>-36.791049198638348</v>
      </c>
    </row>
    <row r="285" spans="1:7" ht="15" x14ac:dyDescent="0.25">
      <c r="A285" s="185">
        <v>152112</v>
      </c>
      <c r="B285" s="130"/>
      <c r="C285" s="186">
        <v>307.80736842105267</v>
      </c>
      <c r="D285" s="75">
        <v>422.57</v>
      </c>
      <c r="E285" s="197">
        <v>0.65</v>
      </c>
      <c r="F285" s="212">
        <f t="shared" si="8"/>
        <v>274.6705</v>
      </c>
      <c r="G285" s="26">
        <f t="shared" si="9"/>
        <v>-33.136868421052668</v>
      </c>
    </row>
    <row r="286" spans="1:7" ht="15" x14ac:dyDescent="0.25">
      <c r="A286" s="185">
        <v>561956</v>
      </c>
      <c r="B286" s="130"/>
      <c r="C286" s="186">
        <v>138.47897027600848</v>
      </c>
      <c r="D286" s="75">
        <v>422.76</v>
      </c>
      <c r="E286" s="197">
        <v>0.65</v>
      </c>
      <c r="F286" s="212">
        <f t="shared" si="8"/>
        <v>274.79399999999998</v>
      </c>
      <c r="G286" s="26">
        <f t="shared" si="9"/>
        <v>136.3150297239915</v>
      </c>
    </row>
    <row r="287" spans="1:7" ht="15" x14ac:dyDescent="0.25">
      <c r="A287" s="71">
        <v>857286</v>
      </c>
      <c r="B287" s="71"/>
      <c r="C287" s="138">
        <v>195.63129230769235</v>
      </c>
      <c r="D287" s="75">
        <v>423.85</v>
      </c>
      <c r="E287" s="197">
        <v>0.65</v>
      </c>
      <c r="F287" s="212">
        <f t="shared" si="8"/>
        <v>275.5025</v>
      </c>
      <c r="G287" s="26">
        <f t="shared" si="9"/>
        <v>79.871207692307649</v>
      </c>
    </row>
    <row r="288" spans="1:7" ht="15" x14ac:dyDescent="0.25">
      <c r="A288" s="185">
        <v>578114</v>
      </c>
      <c r="B288" s="130"/>
      <c r="C288" s="186">
        <v>289.12423076923073</v>
      </c>
      <c r="D288" s="75">
        <v>427.34</v>
      </c>
      <c r="E288" s="197">
        <v>0.65</v>
      </c>
      <c r="F288" s="212">
        <f t="shared" si="8"/>
        <v>277.77100000000002</v>
      </c>
      <c r="G288" s="26">
        <f t="shared" si="9"/>
        <v>-11.35323076923072</v>
      </c>
    </row>
    <row r="289" spans="1:7" ht="15" x14ac:dyDescent="0.25">
      <c r="A289" s="71">
        <v>940125</v>
      </c>
      <c r="B289" s="71"/>
      <c r="C289" s="138">
        <v>82.94</v>
      </c>
      <c r="D289" s="75">
        <v>427.59</v>
      </c>
      <c r="E289" s="197">
        <v>0.65</v>
      </c>
      <c r="F289" s="212">
        <f t="shared" si="8"/>
        <v>277.93349999999998</v>
      </c>
      <c r="G289" s="26">
        <f t="shared" si="9"/>
        <v>194.99349999999998</v>
      </c>
    </row>
    <row r="290" spans="1:7" ht="15" x14ac:dyDescent="0.25">
      <c r="A290" s="71">
        <v>147351</v>
      </c>
      <c r="B290" s="44"/>
      <c r="C290" s="186">
        <v>364.34095049504953</v>
      </c>
      <c r="D290" s="75">
        <v>430.58</v>
      </c>
      <c r="E290" s="197">
        <v>0.65</v>
      </c>
      <c r="F290" s="212">
        <f t="shared" si="8"/>
        <v>279.87700000000001</v>
      </c>
      <c r="G290" s="26">
        <f t="shared" si="9"/>
        <v>-84.463950495049517</v>
      </c>
    </row>
    <row r="291" spans="1:7" ht="15" x14ac:dyDescent="0.25">
      <c r="A291" s="71">
        <v>975014</v>
      </c>
      <c r="B291" s="71"/>
      <c r="C291" s="186">
        <v>257.57464491362765</v>
      </c>
      <c r="D291" s="131">
        <v>430.84</v>
      </c>
      <c r="E291" s="197">
        <v>0.65</v>
      </c>
      <c r="F291" s="212">
        <f t="shared" si="8"/>
        <v>280.04599999999999</v>
      </c>
      <c r="G291" s="26">
        <f t="shared" si="9"/>
        <v>22.471355086372341</v>
      </c>
    </row>
    <row r="292" spans="1:7" ht="15" x14ac:dyDescent="0.25">
      <c r="A292" s="44">
        <v>504578</v>
      </c>
      <c r="B292" s="44"/>
      <c r="C292" s="137">
        <v>379.04267467248911</v>
      </c>
      <c r="D292" s="73">
        <v>439.01</v>
      </c>
      <c r="E292" s="197">
        <v>0.65</v>
      </c>
      <c r="F292" s="212">
        <f t="shared" si="8"/>
        <v>285.35649999999998</v>
      </c>
      <c r="G292" s="26">
        <f t="shared" si="9"/>
        <v>-93.68617467248913</v>
      </c>
    </row>
    <row r="293" spans="1:7" ht="15" x14ac:dyDescent="0.25">
      <c r="A293" s="71">
        <v>974737</v>
      </c>
      <c r="B293" s="71"/>
      <c r="C293" s="138">
        <v>337.31069097888678</v>
      </c>
      <c r="D293" s="75">
        <v>440.28</v>
      </c>
      <c r="E293" s="197">
        <v>0.65</v>
      </c>
      <c r="F293" s="212">
        <f t="shared" si="8"/>
        <v>286.18200000000002</v>
      </c>
      <c r="G293" s="26">
        <f t="shared" si="9"/>
        <v>-51.128690978886766</v>
      </c>
    </row>
    <row r="294" spans="1:7" ht="15" x14ac:dyDescent="0.25">
      <c r="A294" s="44">
        <v>510154</v>
      </c>
      <c r="B294" s="71"/>
      <c r="C294" s="137">
        <v>97.589452631578922</v>
      </c>
      <c r="D294" s="74">
        <v>441.64</v>
      </c>
      <c r="E294" s="197">
        <v>0.65</v>
      </c>
      <c r="F294" s="212">
        <f t="shared" si="8"/>
        <v>287.06599999999997</v>
      </c>
      <c r="G294" s="26">
        <f t="shared" si="9"/>
        <v>189.47654736842105</v>
      </c>
    </row>
    <row r="295" spans="1:7" ht="15" x14ac:dyDescent="0.25">
      <c r="A295" s="185">
        <v>144127</v>
      </c>
      <c r="B295" s="130"/>
      <c r="C295" s="186">
        <v>335.31903225806445</v>
      </c>
      <c r="D295" s="75">
        <v>452.53</v>
      </c>
      <c r="E295" s="197">
        <v>0.65</v>
      </c>
      <c r="F295" s="212">
        <f t="shared" si="8"/>
        <v>294.14449999999999</v>
      </c>
      <c r="G295" s="26">
        <f t="shared" si="9"/>
        <v>-41.17453225806446</v>
      </c>
    </row>
    <row r="296" spans="1:7" ht="15" x14ac:dyDescent="0.25">
      <c r="A296" s="188">
        <v>70266</v>
      </c>
      <c r="B296" s="132"/>
      <c r="C296" s="186">
        <v>373.92</v>
      </c>
      <c r="D296" s="133">
        <v>453.41</v>
      </c>
      <c r="E296" s="197">
        <v>0.65</v>
      </c>
      <c r="F296" s="212">
        <f t="shared" si="8"/>
        <v>294.71650000000005</v>
      </c>
      <c r="G296" s="26">
        <f t="shared" si="9"/>
        <v>-79.203499999999963</v>
      </c>
    </row>
    <row r="297" spans="1:7" ht="15" x14ac:dyDescent="0.25">
      <c r="A297" s="44">
        <v>35132</v>
      </c>
      <c r="B297" s="71"/>
      <c r="C297" s="137">
        <v>170.09937711864404</v>
      </c>
      <c r="D297" s="74">
        <v>454.99</v>
      </c>
      <c r="E297" s="197">
        <v>0.65</v>
      </c>
      <c r="F297" s="212">
        <f t="shared" si="8"/>
        <v>295.74350000000004</v>
      </c>
      <c r="G297" s="26">
        <f t="shared" si="9"/>
        <v>125.644122881356</v>
      </c>
    </row>
    <row r="298" spans="1:7" ht="15" x14ac:dyDescent="0.25">
      <c r="A298" s="71">
        <v>545019</v>
      </c>
      <c r="B298" s="71"/>
      <c r="C298" s="137">
        <v>284.75530107526885</v>
      </c>
      <c r="D298" s="73">
        <v>457.45</v>
      </c>
      <c r="E298" s="197">
        <v>0.65</v>
      </c>
      <c r="F298" s="212">
        <f t="shared" si="8"/>
        <v>297.34250000000003</v>
      </c>
      <c r="G298" s="26">
        <f t="shared" si="9"/>
        <v>12.587198924731183</v>
      </c>
    </row>
    <row r="299" spans="1:7" ht="15" x14ac:dyDescent="0.25">
      <c r="A299" s="185">
        <v>521329</v>
      </c>
      <c r="B299" s="130"/>
      <c r="C299" s="186">
        <v>150.68141509433963</v>
      </c>
      <c r="D299" s="75">
        <v>458.62</v>
      </c>
      <c r="E299" s="197">
        <v>0.65</v>
      </c>
      <c r="F299" s="212">
        <f t="shared" si="8"/>
        <v>298.10300000000001</v>
      </c>
      <c r="G299" s="26">
        <f t="shared" si="9"/>
        <v>147.42158490566038</v>
      </c>
    </row>
    <row r="300" spans="1:7" ht="15" x14ac:dyDescent="0.25">
      <c r="A300" s="185">
        <v>519157</v>
      </c>
      <c r="B300" s="130"/>
      <c r="C300" s="186">
        <v>324.79262207031252</v>
      </c>
      <c r="D300" s="75">
        <v>461.67</v>
      </c>
      <c r="E300" s="197">
        <v>0.65</v>
      </c>
      <c r="F300" s="212">
        <f t="shared" si="8"/>
        <v>300.08550000000002</v>
      </c>
      <c r="G300" s="26">
        <f t="shared" si="9"/>
        <v>-24.707122070312494</v>
      </c>
    </row>
    <row r="301" spans="1:7" ht="15" x14ac:dyDescent="0.25">
      <c r="A301" s="71">
        <v>46862</v>
      </c>
      <c r="B301" s="71"/>
      <c r="C301" s="140">
        <v>247.61813824968826</v>
      </c>
      <c r="D301" s="65">
        <v>462.8</v>
      </c>
      <c r="E301" s="197">
        <v>0.65</v>
      </c>
      <c r="F301" s="212">
        <f t="shared" si="8"/>
        <v>300.82</v>
      </c>
      <c r="G301" s="26">
        <f t="shared" si="9"/>
        <v>53.201861750311735</v>
      </c>
    </row>
    <row r="302" spans="1:7" ht="15" x14ac:dyDescent="0.25">
      <c r="A302" s="185">
        <v>82749</v>
      </c>
      <c r="B302" s="130"/>
      <c r="C302" s="186">
        <v>376.49458333333331</v>
      </c>
      <c r="D302" s="75">
        <v>465.67</v>
      </c>
      <c r="E302" s="197">
        <v>0.65</v>
      </c>
      <c r="F302" s="212">
        <f t="shared" si="8"/>
        <v>302.68550000000005</v>
      </c>
      <c r="G302" s="26">
        <f t="shared" si="9"/>
        <v>-73.809083333333263</v>
      </c>
    </row>
    <row r="303" spans="1:7" ht="15" x14ac:dyDescent="0.25">
      <c r="A303" s="71">
        <v>135376</v>
      </c>
      <c r="B303" s="71"/>
      <c r="C303" s="137">
        <v>299.23927272727281</v>
      </c>
      <c r="D303" s="73">
        <v>467.45</v>
      </c>
      <c r="E303" s="197">
        <v>0.65</v>
      </c>
      <c r="F303" s="212">
        <f t="shared" si="8"/>
        <v>303.84250000000003</v>
      </c>
      <c r="G303" s="26">
        <f t="shared" si="9"/>
        <v>4.6032272727272243</v>
      </c>
    </row>
    <row r="304" spans="1:7" ht="15" x14ac:dyDescent="0.25">
      <c r="A304" s="44">
        <v>920970</v>
      </c>
      <c r="B304" s="71"/>
      <c r="C304" s="137">
        <v>337.90273192472762</v>
      </c>
      <c r="D304" s="74">
        <v>469.76</v>
      </c>
      <c r="E304" s="197">
        <v>0.65</v>
      </c>
      <c r="F304" s="212">
        <f t="shared" si="8"/>
        <v>305.34399999999999</v>
      </c>
      <c r="G304" s="26">
        <f t="shared" si="9"/>
        <v>-32.558731924727624</v>
      </c>
    </row>
    <row r="305" spans="1:7" ht="15" x14ac:dyDescent="0.25">
      <c r="A305" s="71">
        <v>151569</v>
      </c>
      <c r="B305" s="71"/>
      <c r="C305" s="138">
        <v>193.84099414075075</v>
      </c>
      <c r="D305" s="75">
        <v>470.67</v>
      </c>
      <c r="E305" s="197">
        <v>0.65</v>
      </c>
      <c r="F305" s="212">
        <f t="shared" si="8"/>
        <v>305.93550000000005</v>
      </c>
      <c r="G305" s="26">
        <f t="shared" si="9"/>
        <v>112.0945058592493</v>
      </c>
    </row>
    <row r="306" spans="1:7" ht="15" x14ac:dyDescent="0.25">
      <c r="A306" s="132">
        <v>900251</v>
      </c>
      <c r="B306" s="132"/>
      <c r="C306" s="139">
        <v>294.89373165618451</v>
      </c>
      <c r="D306" s="133">
        <v>471.26</v>
      </c>
      <c r="E306" s="197">
        <v>0.65</v>
      </c>
      <c r="F306" s="212">
        <f t="shared" si="8"/>
        <v>306.31900000000002</v>
      </c>
      <c r="G306" s="26">
        <f t="shared" si="9"/>
        <v>11.425268343815503</v>
      </c>
    </row>
    <row r="307" spans="1:7" ht="15" x14ac:dyDescent="0.25">
      <c r="A307" s="71">
        <v>559736</v>
      </c>
      <c r="B307" s="71"/>
      <c r="C307" s="137">
        <v>151.01056078181182</v>
      </c>
      <c r="D307" s="74">
        <v>473.23</v>
      </c>
      <c r="E307" s="197">
        <v>0.65</v>
      </c>
      <c r="F307" s="212">
        <f t="shared" si="8"/>
        <v>307.59950000000003</v>
      </c>
      <c r="G307" s="26">
        <f t="shared" si="9"/>
        <v>156.58893921818822</v>
      </c>
    </row>
    <row r="308" spans="1:7" ht="15" x14ac:dyDescent="0.25">
      <c r="A308" s="71">
        <v>857648</v>
      </c>
      <c r="B308" s="71"/>
      <c r="C308" s="138">
        <v>379.7496292372881</v>
      </c>
      <c r="D308" s="75">
        <v>479.1</v>
      </c>
      <c r="E308" s="197">
        <v>0.65</v>
      </c>
      <c r="F308" s="212">
        <f t="shared" si="8"/>
        <v>311.41500000000002</v>
      </c>
      <c r="G308" s="26">
        <f t="shared" si="9"/>
        <v>-68.334629237288084</v>
      </c>
    </row>
    <row r="309" spans="1:7" ht="15" x14ac:dyDescent="0.25">
      <c r="A309" s="44">
        <v>215237</v>
      </c>
      <c r="B309" s="71"/>
      <c r="C309" s="137">
        <v>368.54542574257425</v>
      </c>
      <c r="D309" s="74">
        <v>482.51</v>
      </c>
      <c r="E309" s="197">
        <v>0.65</v>
      </c>
      <c r="F309" s="212">
        <f t="shared" si="8"/>
        <v>313.63150000000002</v>
      </c>
      <c r="G309" s="26">
        <f t="shared" si="9"/>
        <v>-54.913925742574236</v>
      </c>
    </row>
    <row r="310" spans="1:7" ht="15" x14ac:dyDescent="0.25">
      <c r="A310" s="72">
        <v>543640</v>
      </c>
      <c r="B310" s="72"/>
      <c r="C310" s="189">
        <v>215.99028000000001</v>
      </c>
      <c r="D310" s="190">
        <v>483.84</v>
      </c>
      <c r="E310" s="197">
        <v>0.65</v>
      </c>
      <c r="F310" s="212">
        <f t="shared" si="8"/>
        <v>314.49599999999998</v>
      </c>
      <c r="G310" s="26">
        <f t="shared" si="9"/>
        <v>98.505719999999968</v>
      </c>
    </row>
    <row r="311" spans="1:7" ht="15" x14ac:dyDescent="0.25">
      <c r="A311" s="185">
        <v>850534</v>
      </c>
      <c r="B311" s="130"/>
      <c r="C311" s="186">
        <v>368.34101053639847</v>
      </c>
      <c r="D311" s="75">
        <v>484.94</v>
      </c>
      <c r="E311" s="197">
        <v>0.65</v>
      </c>
      <c r="F311" s="212">
        <f t="shared" si="8"/>
        <v>315.21100000000001</v>
      </c>
      <c r="G311" s="26">
        <f t="shared" si="9"/>
        <v>-53.130010536398458</v>
      </c>
    </row>
    <row r="312" spans="1:7" ht="15" x14ac:dyDescent="0.25">
      <c r="A312" s="71">
        <v>544310</v>
      </c>
      <c r="B312" s="71"/>
      <c r="C312" s="138">
        <v>342.1774623655914</v>
      </c>
      <c r="D312" s="75">
        <v>486.84</v>
      </c>
      <c r="E312" s="197">
        <v>0.65</v>
      </c>
      <c r="F312" s="212">
        <f t="shared" si="8"/>
        <v>316.44599999999997</v>
      </c>
      <c r="G312" s="26">
        <f t="shared" si="9"/>
        <v>-25.731462365591426</v>
      </c>
    </row>
    <row r="313" spans="1:7" ht="15" x14ac:dyDescent="0.25">
      <c r="A313" s="71">
        <v>537462</v>
      </c>
      <c r="B313" s="71"/>
      <c r="C313" s="137">
        <v>369.86282937365007</v>
      </c>
      <c r="D313" s="74">
        <v>489.05</v>
      </c>
      <c r="E313" s="197">
        <v>0.65</v>
      </c>
      <c r="F313" s="212">
        <f t="shared" si="8"/>
        <v>317.88249999999999</v>
      </c>
      <c r="G313" s="26">
        <f t="shared" si="9"/>
        <v>-51.980329373650079</v>
      </c>
    </row>
    <row r="314" spans="1:7" ht="15" x14ac:dyDescent="0.25">
      <c r="A314" s="71">
        <v>996133</v>
      </c>
      <c r="B314" s="71"/>
      <c r="C314" s="137">
        <v>400.84611231101513</v>
      </c>
      <c r="D314" s="73">
        <v>489.56</v>
      </c>
      <c r="E314" s="197">
        <v>0.65</v>
      </c>
      <c r="F314" s="212">
        <f t="shared" si="8"/>
        <v>318.214</v>
      </c>
      <c r="G314" s="26">
        <f t="shared" si="9"/>
        <v>-82.632112311015135</v>
      </c>
    </row>
    <row r="315" spans="1:7" ht="15" x14ac:dyDescent="0.25">
      <c r="A315" s="185">
        <v>980738</v>
      </c>
      <c r="B315" s="130"/>
      <c r="C315" s="186">
        <v>294.35553388090352</v>
      </c>
      <c r="D315" s="75">
        <v>489.81</v>
      </c>
      <c r="E315" s="197">
        <v>0.65</v>
      </c>
      <c r="F315" s="212">
        <f t="shared" si="8"/>
        <v>318.37650000000002</v>
      </c>
      <c r="G315" s="26">
        <f t="shared" si="9"/>
        <v>24.020966119096499</v>
      </c>
    </row>
    <row r="316" spans="1:7" ht="15" x14ac:dyDescent="0.25">
      <c r="A316" s="71">
        <v>892174</v>
      </c>
      <c r="B316" s="71"/>
      <c r="C316" s="138">
        <v>416.34550699300701</v>
      </c>
      <c r="D316" s="75">
        <v>494.57</v>
      </c>
      <c r="E316" s="197">
        <v>0.65</v>
      </c>
      <c r="F316" s="212">
        <f t="shared" si="8"/>
        <v>321.47050000000002</v>
      </c>
      <c r="G316" s="26">
        <f t="shared" si="9"/>
        <v>-94.875006993006991</v>
      </c>
    </row>
    <row r="317" spans="1:7" ht="15" x14ac:dyDescent="0.25">
      <c r="A317" s="71">
        <v>8603</v>
      </c>
      <c r="B317" s="71"/>
      <c r="C317" s="140">
        <v>471.16267123287668</v>
      </c>
      <c r="D317" s="65">
        <v>496.31999999999994</v>
      </c>
      <c r="E317" s="197">
        <v>0.65</v>
      </c>
      <c r="F317" s="212">
        <f t="shared" si="8"/>
        <v>322.60799999999995</v>
      </c>
      <c r="G317" s="26">
        <f t="shared" si="9"/>
        <v>-148.55467123287673</v>
      </c>
    </row>
    <row r="318" spans="1:7" ht="15" x14ac:dyDescent="0.25">
      <c r="A318" s="71">
        <v>60332</v>
      </c>
      <c r="B318" s="71"/>
      <c r="C318" s="138">
        <v>329.34155655095185</v>
      </c>
      <c r="D318" s="75">
        <v>497.57</v>
      </c>
      <c r="E318" s="197">
        <v>0.65</v>
      </c>
      <c r="F318" s="212">
        <f t="shared" si="8"/>
        <v>323.4205</v>
      </c>
      <c r="G318" s="26">
        <f t="shared" si="9"/>
        <v>-5.921056550951846</v>
      </c>
    </row>
    <row r="319" spans="1:7" ht="15" x14ac:dyDescent="0.25">
      <c r="A319" s="134">
        <v>961198</v>
      </c>
      <c r="B319" s="71"/>
      <c r="C319" s="186">
        <v>344.68</v>
      </c>
      <c r="D319" s="75">
        <v>497.85</v>
      </c>
      <c r="E319" s="197">
        <v>0.65</v>
      </c>
      <c r="F319" s="212">
        <f t="shared" si="8"/>
        <v>323.60250000000002</v>
      </c>
      <c r="G319" s="26">
        <f t="shared" si="9"/>
        <v>-21.077499999999986</v>
      </c>
    </row>
    <row r="320" spans="1:7" ht="15" x14ac:dyDescent="0.25">
      <c r="A320" s="185">
        <v>922167</v>
      </c>
      <c r="B320" s="130"/>
      <c r="C320" s="186">
        <v>276.07407249466951</v>
      </c>
      <c r="D320" s="75">
        <v>501.07</v>
      </c>
      <c r="E320" s="197">
        <v>0.65</v>
      </c>
      <c r="F320" s="212">
        <f t="shared" si="8"/>
        <v>325.69549999999998</v>
      </c>
      <c r="G320" s="26">
        <f t="shared" si="9"/>
        <v>49.621427505330473</v>
      </c>
    </row>
    <row r="321" spans="1:7" ht="15" x14ac:dyDescent="0.25">
      <c r="A321" s="71">
        <v>85891</v>
      </c>
      <c r="B321" s="71"/>
      <c r="C321" s="138">
        <v>339.36743460764586</v>
      </c>
      <c r="D321" s="75">
        <v>501.32</v>
      </c>
      <c r="E321" s="197">
        <v>0.65</v>
      </c>
      <c r="F321" s="212">
        <f t="shared" si="8"/>
        <v>325.858</v>
      </c>
      <c r="G321" s="26">
        <f t="shared" si="9"/>
        <v>-13.509434607645858</v>
      </c>
    </row>
    <row r="322" spans="1:7" ht="15" x14ac:dyDescent="0.25">
      <c r="A322" s="71">
        <v>88450</v>
      </c>
      <c r="B322" s="71"/>
      <c r="C322" s="137">
        <v>387.58024361559143</v>
      </c>
      <c r="D322" s="74">
        <v>502.58</v>
      </c>
      <c r="E322" s="197">
        <v>0.65</v>
      </c>
      <c r="F322" s="212">
        <f t="shared" ref="F322:F385" si="10">+D322*E322</f>
        <v>326.67700000000002</v>
      </c>
      <c r="G322" s="26">
        <f t="shared" ref="G322:G385" si="11">+F322-C322</f>
        <v>-60.903243615591407</v>
      </c>
    </row>
    <row r="323" spans="1:7" ht="15" x14ac:dyDescent="0.25">
      <c r="A323" s="44">
        <v>991062</v>
      </c>
      <c r="B323" s="71"/>
      <c r="C323" s="137">
        <v>328.71475840336137</v>
      </c>
      <c r="D323" s="74">
        <v>503.66</v>
      </c>
      <c r="E323" s="197">
        <v>0.65</v>
      </c>
      <c r="F323" s="212">
        <f t="shared" si="10"/>
        <v>327.37900000000002</v>
      </c>
      <c r="G323" s="26">
        <f t="shared" si="11"/>
        <v>-1.3357584033613534</v>
      </c>
    </row>
    <row r="324" spans="1:7" ht="15" x14ac:dyDescent="0.25">
      <c r="A324" s="187">
        <v>945466</v>
      </c>
      <c r="B324" s="61"/>
      <c r="C324" s="138">
        <v>523.14729085603108</v>
      </c>
      <c r="D324" s="65">
        <v>505.46</v>
      </c>
      <c r="E324" s="197">
        <v>0.65</v>
      </c>
      <c r="F324" s="212">
        <f t="shared" si="10"/>
        <v>328.54899999999998</v>
      </c>
      <c r="G324" s="26">
        <f t="shared" si="11"/>
        <v>-194.5982908560311</v>
      </c>
    </row>
    <row r="325" spans="1:7" ht="15" x14ac:dyDescent="0.25">
      <c r="A325" s="44">
        <v>512426</v>
      </c>
      <c r="B325" s="71"/>
      <c r="C325" s="137">
        <v>443.75064619164618</v>
      </c>
      <c r="D325" s="74">
        <v>506.09</v>
      </c>
      <c r="E325" s="197">
        <v>0.65</v>
      </c>
      <c r="F325" s="212">
        <f t="shared" si="10"/>
        <v>328.95850000000002</v>
      </c>
      <c r="G325" s="26">
        <f t="shared" si="11"/>
        <v>-114.79214619164617</v>
      </c>
    </row>
    <row r="326" spans="1:7" ht="15" x14ac:dyDescent="0.25">
      <c r="A326" s="44">
        <v>215270</v>
      </c>
      <c r="B326" s="71"/>
      <c r="C326" s="137">
        <v>324.15094117647061</v>
      </c>
      <c r="D326" s="74">
        <v>509.79</v>
      </c>
      <c r="E326" s="197">
        <v>0.65</v>
      </c>
      <c r="F326" s="212">
        <f t="shared" si="10"/>
        <v>331.36350000000004</v>
      </c>
      <c r="G326" s="26">
        <f t="shared" si="11"/>
        <v>7.2125588235294344</v>
      </c>
    </row>
    <row r="327" spans="1:7" ht="15" x14ac:dyDescent="0.25">
      <c r="A327" s="71">
        <v>125118</v>
      </c>
      <c r="B327" s="71"/>
      <c r="C327" s="137">
        <v>363.29371711164265</v>
      </c>
      <c r="D327" s="74">
        <v>512.64</v>
      </c>
      <c r="E327" s="197">
        <v>0.65</v>
      </c>
      <c r="F327" s="212">
        <f t="shared" si="10"/>
        <v>333.21600000000001</v>
      </c>
      <c r="G327" s="26">
        <f t="shared" si="11"/>
        <v>-30.077717111642642</v>
      </c>
    </row>
    <row r="328" spans="1:7" ht="15" x14ac:dyDescent="0.25">
      <c r="A328" s="185">
        <v>119876</v>
      </c>
      <c r="B328" s="130"/>
      <c r="C328" s="186">
        <v>123.83072289156632</v>
      </c>
      <c r="D328" s="75">
        <v>513.83000000000004</v>
      </c>
      <c r="E328" s="197">
        <v>0.65</v>
      </c>
      <c r="F328" s="212">
        <f t="shared" si="10"/>
        <v>333.98950000000002</v>
      </c>
      <c r="G328" s="26">
        <f t="shared" si="11"/>
        <v>210.1587771084337</v>
      </c>
    </row>
    <row r="329" spans="1:7" ht="15" x14ac:dyDescent="0.25">
      <c r="A329" s="44">
        <v>572186</v>
      </c>
      <c r="B329" s="71"/>
      <c r="C329" s="137">
        <v>385.27746118012419</v>
      </c>
      <c r="D329" s="74">
        <v>514.78</v>
      </c>
      <c r="E329" s="197">
        <v>0.65</v>
      </c>
      <c r="F329" s="212">
        <f t="shared" si="10"/>
        <v>334.60699999999997</v>
      </c>
      <c r="G329" s="26">
        <f t="shared" si="11"/>
        <v>-50.670461180124221</v>
      </c>
    </row>
    <row r="330" spans="1:7" ht="15" x14ac:dyDescent="0.25">
      <c r="A330" s="71">
        <v>43866</v>
      </c>
      <c r="B330" s="71"/>
      <c r="C330" s="137">
        <v>275.11</v>
      </c>
      <c r="D330" s="74">
        <v>515.24</v>
      </c>
      <c r="E330" s="197">
        <v>0.65</v>
      </c>
      <c r="F330" s="212">
        <f t="shared" si="10"/>
        <v>334.90600000000001</v>
      </c>
      <c r="G330" s="26">
        <f t="shared" si="11"/>
        <v>59.795999999999992</v>
      </c>
    </row>
    <row r="331" spans="1:7" ht="15" x14ac:dyDescent="0.25">
      <c r="A331" s="185">
        <v>966991</v>
      </c>
      <c r="B331" s="130"/>
      <c r="C331" s="186">
        <v>92.166638830897696</v>
      </c>
      <c r="D331" s="75">
        <v>516.32000000000005</v>
      </c>
      <c r="E331" s="197">
        <v>0.65</v>
      </c>
      <c r="F331" s="212">
        <f t="shared" si="10"/>
        <v>335.60800000000006</v>
      </c>
      <c r="G331" s="26">
        <f t="shared" si="11"/>
        <v>243.44136116910238</v>
      </c>
    </row>
    <row r="332" spans="1:7" ht="15" x14ac:dyDescent="0.25">
      <c r="A332" s="71">
        <v>848458</v>
      </c>
      <c r="B332" s="71"/>
      <c r="C332" s="138">
        <v>314.51238146551725</v>
      </c>
      <c r="D332" s="75">
        <v>519.19000000000005</v>
      </c>
      <c r="E332" s="197">
        <v>0.65</v>
      </c>
      <c r="F332" s="212">
        <f t="shared" si="10"/>
        <v>337.47350000000006</v>
      </c>
      <c r="G332" s="26">
        <f t="shared" si="11"/>
        <v>22.961118534482807</v>
      </c>
    </row>
    <row r="333" spans="1:7" ht="15" x14ac:dyDescent="0.25">
      <c r="A333" s="71">
        <v>987312</v>
      </c>
      <c r="B333" s="71"/>
      <c r="C333" s="137">
        <v>368.51762291140767</v>
      </c>
      <c r="D333" s="74">
        <v>522.91</v>
      </c>
      <c r="E333" s="197">
        <v>0.65</v>
      </c>
      <c r="F333" s="212">
        <f t="shared" si="10"/>
        <v>339.89150000000001</v>
      </c>
      <c r="G333" s="26">
        <f t="shared" si="11"/>
        <v>-28.626122911407663</v>
      </c>
    </row>
    <row r="334" spans="1:7" ht="15" x14ac:dyDescent="0.25">
      <c r="A334" s="44">
        <v>216283</v>
      </c>
      <c r="B334" s="71"/>
      <c r="C334" s="137">
        <v>41.536315789473633</v>
      </c>
      <c r="D334" s="74">
        <v>527.17999999999995</v>
      </c>
      <c r="E334" s="197">
        <v>0.65</v>
      </c>
      <c r="F334" s="212">
        <f t="shared" si="10"/>
        <v>342.66699999999997</v>
      </c>
      <c r="G334" s="26">
        <f t="shared" si="11"/>
        <v>301.13068421052634</v>
      </c>
    </row>
    <row r="335" spans="1:7" ht="15" x14ac:dyDescent="0.25">
      <c r="A335" s="134">
        <v>911705</v>
      </c>
      <c r="B335" s="71"/>
      <c r="C335" s="186">
        <v>380.99</v>
      </c>
      <c r="D335" s="75">
        <v>528.13</v>
      </c>
      <c r="E335" s="197">
        <v>0.65</v>
      </c>
      <c r="F335" s="212">
        <f t="shared" si="10"/>
        <v>343.28450000000004</v>
      </c>
      <c r="G335" s="26">
        <f t="shared" si="11"/>
        <v>-37.705499999999972</v>
      </c>
    </row>
    <row r="336" spans="1:7" ht="15" x14ac:dyDescent="0.25">
      <c r="A336" s="71">
        <v>567235</v>
      </c>
      <c r="B336" s="71"/>
      <c r="C336" s="138">
        <v>411.34801576872536</v>
      </c>
      <c r="D336" s="75">
        <v>530.55999999999995</v>
      </c>
      <c r="E336" s="197">
        <v>0.65</v>
      </c>
      <c r="F336" s="212">
        <f t="shared" si="10"/>
        <v>344.86399999999998</v>
      </c>
      <c r="G336" s="26">
        <f t="shared" si="11"/>
        <v>-66.484015768725385</v>
      </c>
    </row>
    <row r="337" spans="1:7" ht="15" x14ac:dyDescent="0.25">
      <c r="A337" s="71">
        <v>219553</v>
      </c>
      <c r="B337" s="71"/>
      <c r="C337" s="137">
        <v>248.79431979368147</v>
      </c>
      <c r="D337" s="74">
        <v>530.58000000000004</v>
      </c>
      <c r="E337" s="197">
        <v>0.65</v>
      </c>
      <c r="F337" s="212">
        <f t="shared" si="10"/>
        <v>344.87700000000007</v>
      </c>
      <c r="G337" s="26">
        <f t="shared" si="11"/>
        <v>96.082680206318599</v>
      </c>
    </row>
    <row r="338" spans="1:7" ht="15" x14ac:dyDescent="0.25">
      <c r="A338" s="185">
        <v>835724</v>
      </c>
      <c r="B338" s="130"/>
      <c r="C338" s="186">
        <v>444.23681818181819</v>
      </c>
      <c r="D338" s="75">
        <v>534.34</v>
      </c>
      <c r="E338" s="197">
        <v>0.65</v>
      </c>
      <c r="F338" s="212">
        <f t="shared" si="10"/>
        <v>347.32100000000003</v>
      </c>
      <c r="G338" s="26">
        <f t="shared" si="11"/>
        <v>-96.915818181818167</v>
      </c>
    </row>
    <row r="339" spans="1:7" ht="15" x14ac:dyDescent="0.25">
      <c r="A339" s="71">
        <v>859569</v>
      </c>
      <c r="B339" s="71"/>
      <c r="C339" s="138">
        <v>382.99432773109243</v>
      </c>
      <c r="D339" s="75">
        <v>535.04</v>
      </c>
      <c r="E339" s="197">
        <v>0.65</v>
      </c>
      <c r="F339" s="212">
        <f t="shared" si="10"/>
        <v>347.77600000000001</v>
      </c>
      <c r="G339" s="26">
        <f t="shared" si="11"/>
        <v>-35.218327731092415</v>
      </c>
    </row>
    <row r="340" spans="1:7" ht="15" x14ac:dyDescent="0.25">
      <c r="A340" s="71">
        <v>932833</v>
      </c>
      <c r="B340" s="71"/>
      <c r="C340" s="138">
        <v>440.47811320754715</v>
      </c>
      <c r="D340" s="75">
        <v>539.26</v>
      </c>
      <c r="E340" s="197">
        <v>0.65</v>
      </c>
      <c r="F340" s="212">
        <f t="shared" si="10"/>
        <v>350.51900000000001</v>
      </c>
      <c r="G340" s="26">
        <f t="shared" si="11"/>
        <v>-89.959113207547148</v>
      </c>
    </row>
    <row r="341" spans="1:7" ht="15" x14ac:dyDescent="0.25">
      <c r="A341" s="71">
        <v>534118</v>
      </c>
      <c r="B341" s="71"/>
      <c r="C341" s="138">
        <v>391.61741779497095</v>
      </c>
      <c r="D341" s="75">
        <v>540.48</v>
      </c>
      <c r="E341" s="197">
        <v>0.65</v>
      </c>
      <c r="F341" s="212">
        <f t="shared" si="10"/>
        <v>351.31200000000001</v>
      </c>
      <c r="G341" s="26">
        <f t="shared" si="11"/>
        <v>-40.305417794970936</v>
      </c>
    </row>
    <row r="342" spans="1:7" ht="15" x14ac:dyDescent="0.25">
      <c r="A342" s="71">
        <v>945378</v>
      </c>
      <c r="B342" s="71"/>
      <c r="C342" s="138">
        <v>405.08526418786698</v>
      </c>
      <c r="D342" s="75">
        <v>540.65</v>
      </c>
      <c r="E342" s="197">
        <v>0.65</v>
      </c>
      <c r="F342" s="212">
        <f t="shared" si="10"/>
        <v>351.42250000000001</v>
      </c>
      <c r="G342" s="26">
        <f t="shared" si="11"/>
        <v>-53.662764187866969</v>
      </c>
    </row>
    <row r="343" spans="1:7" ht="15" x14ac:dyDescent="0.25">
      <c r="A343" s="71">
        <v>839103</v>
      </c>
      <c r="B343" s="71"/>
      <c r="C343" s="138">
        <v>434.01508528784649</v>
      </c>
      <c r="D343" s="75">
        <v>540.79999999999995</v>
      </c>
      <c r="E343" s="197">
        <v>0.65</v>
      </c>
      <c r="F343" s="212">
        <f t="shared" si="10"/>
        <v>351.52</v>
      </c>
      <c r="G343" s="26">
        <f t="shared" si="11"/>
        <v>-82.495085287846507</v>
      </c>
    </row>
    <row r="344" spans="1:7" ht="15" x14ac:dyDescent="0.25">
      <c r="A344" s="71">
        <v>836600</v>
      </c>
      <c r="B344" s="71"/>
      <c r="C344" s="138">
        <v>419.15592997811814</v>
      </c>
      <c r="D344" s="75">
        <v>542.59</v>
      </c>
      <c r="E344" s="197">
        <v>0.65</v>
      </c>
      <c r="F344" s="212">
        <f t="shared" si="10"/>
        <v>352.68350000000004</v>
      </c>
      <c r="G344" s="26">
        <f t="shared" si="11"/>
        <v>-66.4724299781181</v>
      </c>
    </row>
    <row r="345" spans="1:7" ht="15" x14ac:dyDescent="0.25">
      <c r="A345" s="71">
        <v>209188</v>
      </c>
      <c r="B345" s="71"/>
      <c r="C345" s="138">
        <v>339.86727722772275</v>
      </c>
      <c r="D345" s="75">
        <v>543.30999999999995</v>
      </c>
      <c r="E345" s="197">
        <v>0.65</v>
      </c>
      <c r="F345" s="212">
        <f t="shared" si="10"/>
        <v>353.1515</v>
      </c>
      <c r="G345" s="26">
        <f t="shared" si="11"/>
        <v>13.284222772277246</v>
      </c>
    </row>
    <row r="346" spans="1:7" ht="15" x14ac:dyDescent="0.25">
      <c r="A346" s="185">
        <v>545025</v>
      </c>
      <c r="B346" s="130"/>
      <c r="C346" s="186">
        <v>425.93306695464366</v>
      </c>
      <c r="D346" s="75">
        <v>543.41999999999996</v>
      </c>
      <c r="E346" s="197">
        <v>0.65</v>
      </c>
      <c r="F346" s="212">
        <f t="shared" si="10"/>
        <v>353.22300000000001</v>
      </c>
      <c r="G346" s="26">
        <f t="shared" si="11"/>
        <v>-72.710066954643651</v>
      </c>
    </row>
    <row r="347" spans="1:7" ht="15" x14ac:dyDescent="0.25">
      <c r="A347" s="71">
        <v>857585</v>
      </c>
      <c r="B347" s="71"/>
      <c r="C347" s="138">
        <v>407.30884519432772</v>
      </c>
      <c r="D347" s="75">
        <v>544.11</v>
      </c>
      <c r="E347" s="197">
        <v>0.65</v>
      </c>
      <c r="F347" s="212">
        <f t="shared" si="10"/>
        <v>353.67150000000004</v>
      </c>
      <c r="G347" s="26">
        <f t="shared" si="11"/>
        <v>-53.637345194327679</v>
      </c>
    </row>
    <row r="348" spans="1:7" ht="15" x14ac:dyDescent="0.25">
      <c r="A348" s="185">
        <v>946285</v>
      </c>
      <c r="B348" s="130"/>
      <c r="C348" s="186">
        <v>456.40893968871592</v>
      </c>
      <c r="D348" s="75">
        <v>546.87</v>
      </c>
      <c r="E348" s="197">
        <v>0.65</v>
      </c>
      <c r="F348" s="212">
        <f t="shared" si="10"/>
        <v>355.46550000000002</v>
      </c>
      <c r="G348" s="26">
        <f t="shared" si="11"/>
        <v>-100.9434396887159</v>
      </c>
    </row>
    <row r="349" spans="1:7" ht="15" x14ac:dyDescent="0.25">
      <c r="A349" s="71">
        <v>25957</v>
      </c>
      <c r="B349" s="71"/>
      <c r="C349" s="137">
        <v>428.73504960317462</v>
      </c>
      <c r="D349" s="74">
        <v>554.80999999999995</v>
      </c>
      <c r="E349" s="197">
        <v>0.65</v>
      </c>
      <c r="F349" s="212">
        <f t="shared" si="10"/>
        <v>360.62649999999996</v>
      </c>
      <c r="G349" s="26">
        <f t="shared" si="11"/>
        <v>-68.108549603174652</v>
      </c>
    </row>
    <row r="350" spans="1:7" ht="15" x14ac:dyDescent="0.25">
      <c r="A350" s="71">
        <v>940534</v>
      </c>
      <c r="B350" s="71"/>
      <c r="C350" s="138">
        <v>451.89429956896549</v>
      </c>
      <c r="D350" s="75">
        <v>564.75</v>
      </c>
      <c r="E350" s="197">
        <v>0.65</v>
      </c>
      <c r="F350" s="212">
        <f t="shared" si="10"/>
        <v>367.08750000000003</v>
      </c>
      <c r="G350" s="26">
        <f t="shared" si="11"/>
        <v>-84.806799568965459</v>
      </c>
    </row>
    <row r="351" spans="1:7" ht="15" x14ac:dyDescent="0.25">
      <c r="A351" s="44">
        <v>222316</v>
      </c>
      <c r="B351" s="71"/>
      <c r="C351" s="137">
        <v>425.07964859437755</v>
      </c>
      <c r="D351" s="74">
        <v>566.64</v>
      </c>
      <c r="E351" s="197">
        <v>0.65</v>
      </c>
      <c r="F351" s="212">
        <f t="shared" si="10"/>
        <v>368.31600000000003</v>
      </c>
      <c r="G351" s="26">
        <f t="shared" si="11"/>
        <v>-56.763648594377514</v>
      </c>
    </row>
    <row r="352" spans="1:7" ht="15" x14ac:dyDescent="0.25">
      <c r="A352" s="71">
        <v>218292</v>
      </c>
      <c r="B352" s="44"/>
      <c r="C352" s="186">
        <v>499.62711764705881</v>
      </c>
      <c r="D352" s="75">
        <v>567.95000000000005</v>
      </c>
      <c r="E352" s="197">
        <v>0.65</v>
      </c>
      <c r="F352" s="212">
        <f t="shared" si="10"/>
        <v>369.16750000000002</v>
      </c>
      <c r="G352" s="26">
        <f t="shared" si="11"/>
        <v>-130.45961764705879</v>
      </c>
    </row>
    <row r="353" spans="1:7" ht="15" x14ac:dyDescent="0.25">
      <c r="A353" s="71">
        <v>87077</v>
      </c>
      <c r="B353" s="71"/>
      <c r="C353" s="138">
        <v>401.01357293868921</v>
      </c>
      <c r="D353" s="75">
        <v>568.04</v>
      </c>
      <c r="E353" s="197">
        <v>0.65</v>
      </c>
      <c r="F353" s="212">
        <f t="shared" si="10"/>
        <v>369.226</v>
      </c>
      <c r="G353" s="26">
        <f t="shared" si="11"/>
        <v>-31.787572938689209</v>
      </c>
    </row>
    <row r="354" spans="1:7" ht="15" x14ac:dyDescent="0.25">
      <c r="A354" s="44">
        <v>961227</v>
      </c>
      <c r="B354" s="71"/>
      <c r="C354" s="137">
        <v>279.1534023593187</v>
      </c>
      <c r="D354" s="74">
        <v>574.66</v>
      </c>
      <c r="E354" s="197">
        <v>0.65</v>
      </c>
      <c r="F354" s="212">
        <f t="shared" si="10"/>
        <v>373.529</v>
      </c>
      <c r="G354" s="26">
        <f t="shared" si="11"/>
        <v>94.375597640681292</v>
      </c>
    </row>
    <row r="355" spans="1:7" ht="15" x14ac:dyDescent="0.25">
      <c r="A355" s="71">
        <v>568729</v>
      </c>
      <c r="B355" s="71"/>
      <c r="C355" s="138">
        <v>402.97294351464438</v>
      </c>
      <c r="D355" s="75">
        <v>576.85</v>
      </c>
      <c r="E355" s="197">
        <v>0.65</v>
      </c>
      <c r="F355" s="212">
        <f t="shared" si="10"/>
        <v>374.95250000000004</v>
      </c>
      <c r="G355" s="26">
        <f t="shared" si="11"/>
        <v>-28.020443514644342</v>
      </c>
    </row>
    <row r="356" spans="1:7" ht="15" x14ac:dyDescent="0.25">
      <c r="A356" s="71">
        <v>892445</v>
      </c>
      <c r="B356" s="71"/>
      <c r="C356" s="189">
        <v>429.99153930131007</v>
      </c>
      <c r="D356" s="75">
        <v>580.29</v>
      </c>
      <c r="E356" s="197">
        <v>0.65</v>
      </c>
      <c r="F356" s="212">
        <f t="shared" si="10"/>
        <v>377.18849999999998</v>
      </c>
      <c r="G356" s="26">
        <f t="shared" si="11"/>
        <v>-52.803039301310093</v>
      </c>
    </row>
    <row r="357" spans="1:7" ht="15" x14ac:dyDescent="0.25">
      <c r="A357" s="185">
        <v>854851</v>
      </c>
      <c r="B357" s="130"/>
      <c r="C357" s="186">
        <v>299.62419478527607</v>
      </c>
      <c r="D357" s="75">
        <v>580.86</v>
      </c>
      <c r="E357" s="197">
        <v>0.65</v>
      </c>
      <c r="F357" s="212">
        <f t="shared" si="10"/>
        <v>377.55900000000003</v>
      </c>
      <c r="G357" s="26">
        <f t="shared" si="11"/>
        <v>77.934805214723951</v>
      </c>
    </row>
    <row r="358" spans="1:7" ht="15" x14ac:dyDescent="0.25">
      <c r="A358" s="71">
        <v>548039</v>
      </c>
      <c r="B358" s="71"/>
      <c r="C358" s="137">
        <v>343.17597150345006</v>
      </c>
      <c r="D358" s="74">
        <v>585.86</v>
      </c>
      <c r="E358" s="197">
        <v>0.65</v>
      </c>
      <c r="F358" s="212">
        <f t="shared" si="10"/>
        <v>380.80900000000003</v>
      </c>
      <c r="G358" s="26">
        <f t="shared" si="11"/>
        <v>37.633028496549969</v>
      </c>
    </row>
    <row r="359" spans="1:7" ht="15" x14ac:dyDescent="0.25">
      <c r="A359" s="71">
        <v>932919</v>
      </c>
      <c r="B359" s="71"/>
      <c r="C359" s="138">
        <v>428.07387096774187</v>
      </c>
      <c r="D359" s="75">
        <v>586.23</v>
      </c>
      <c r="E359" s="197">
        <v>0.65</v>
      </c>
      <c r="F359" s="212">
        <f t="shared" si="10"/>
        <v>381.04950000000002</v>
      </c>
      <c r="G359" s="26">
        <f t="shared" si="11"/>
        <v>-47.024370967741845</v>
      </c>
    </row>
    <row r="360" spans="1:7" ht="15" x14ac:dyDescent="0.25">
      <c r="A360" s="185">
        <v>954085</v>
      </c>
      <c r="B360" s="130"/>
      <c r="C360" s="186">
        <v>406.07566191446028</v>
      </c>
      <c r="D360" s="75">
        <v>593.04</v>
      </c>
      <c r="E360" s="197">
        <v>0.65</v>
      </c>
      <c r="F360" s="212">
        <f t="shared" si="10"/>
        <v>385.476</v>
      </c>
      <c r="G360" s="26">
        <f t="shared" si="11"/>
        <v>-20.599661914460285</v>
      </c>
    </row>
    <row r="361" spans="1:7" ht="15" x14ac:dyDescent="0.25">
      <c r="A361" s="44">
        <v>981046</v>
      </c>
      <c r="B361" s="71"/>
      <c r="C361" s="137">
        <v>398.48026498340028</v>
      </c>
      <c r="D361" s="74">
        <v>593.35</v>
      </c>
      <c r="E361" s="197">
        <v>0.65</v>
      </c>
      <c r="F361" s="212">
        <f t="shared" si="10"/>
        <v>385.67750000000001</v>
      </c>
      <c r="G361" s="26">
        <f t="shared" si="11"/>
        <v>-12.802764983400266</v>
      </c>
    </row>
    <row r="362" spans="1:7" ht="15" x14ac:dyDescent="0.25">
      <c r="A362" s="185">
        <v>221830</v>
      </c>
      <c r="B362" s="130"/>
      <c r="C362" s="186">
        <v>510.50877016129033</v>
      </c>
      <c r="D362" s="75">
        <v>597.77</v>
      </c>
      <c r="E362" s="197">
        <v>0.65</v>
      </c>
      <c r="F362" s="212">
        <f t="shared" si="10"/>
        <v>388.5505</v>
      </c>
      <c r="G362" s="26">
        <f t="shared" si="11"/>
        <v>-121.95827016129033</v>
      </c>
    </row>
    <row r="363" spans="1:7" ht="15" x14ac:dyDescent="0.25">
      <c r="A363" s="44">
        <v>567277</v>
      </c>
      <c r="B363" s="71"/>
      <c r="C363" s="137">
        <v>291.39047031772571</v>
      </c>
      <c r="D363" s="74">
        <v>601.69000000000005</v>
      </c>
      <c r="E363" s="197">
        <v>0.65</v>
      </c>
      <c r="F363" s="212">
        <f t="shared" si="10"/>
        <v>391.09850000000006</v>
      </c>
      <c r="G363" s="26">
        <f t="shared" si="11"/>
        <v>99.708029682274343</v>
      </c>
    </row>
    <row r="364" spans="1:7" ht="15" x14ac:dyDescent="0.25">
      <c r="A364" s="71">
        <v>920267</v>
      </c>
      <c r="B364" s="71"/>
      <c r="C364" s="138">
        <v>495.86155172413794</v>
      </c>
      <c r="D364" s="75">
        <v>604.41</v>
      </c>
      <c r="E364" s="197">
        <v>0.65</v>
      </c>
      <c r="F364" s="212">
        <f t="shared" si="10"/>
        <v>392.86649999999997</v>
      </c>
      <c r="G364" s="26">
        <f t="shared" si="11"/>
        <v>-102.99505172413797</v>
      </c>
    </row>
    <row r="365" spans="1:7" ht="15" x14ac:dyDescent="0.25">
      <c r="A365" s="134">
        <v>137540</v>
      </c>
      <c r="B365" s="71"/>
      <c r="C365" s="186">
        <v>493.05</v>
      </c>
      <c r="D365" s="75">
        <v>607.04999999999995</v>
      </c>
      <c r="E365" s="197">
        <v>0.65</v>
      </c>
      <c r="F365" s="212">
        <f t="shared" si="10"/>
        <v>394.58249999999998</v>
      </c>
      <c r="G365" s="26">
        <f t="shared" si="11"/>
        <v>-98.46750000000003</v>
      </c>
    </row>
    <row r="366" spans="1:7" ht="15" x14ac:dyDescent="0.25">
      <c r="A366" s="71">
        <v>205047</v>
      </c>
      <c r="B366" s="44"/>
      <c r="C366" s="186">
        <v>247.49275723208416</v>
      </c>
      <c r="D366" s="75">
        <v>608.96</v>
      </c>
      <c r="E366" s="197">
        <v>0.65</v>
      </c>
      <c r="F366" s="212">
        <f t="shared" si="10"/>
        <v>395.82400000000001</v>
      </c>
      <c r="G366" s="26">
        <f t="shared" si="11"/>
        <v>148.33124276791585</v>
      </c>
    </row>
    <row r="367" spans="1:7" ht="15" x14ac:dyDescent="0.25">
      <c r="A367" s="71">
        <v>999972</v>
      </c>
      <c r="B367" s="71"/>
      <c r="C367" s="138">
        <v>431.1015625</v>
      </c>
      <c r="D367" s="75">
        <v>609.58000000000004</v>
      </c>
      <c r="E367" s="197">
        <v>0.65</v>
      </c>
      <c r="F367" s="212">
        <f t="shared" si="10"/>
        <v>396.22700000000003</v>
      </c>
      <c r="G367" s="26">
        <f t="shared" si="11"/>
        <v>-34.874562499999968</v>
      </c>
    </row>
    <row r="368" spans="1:7" ht="15" x14ac:dyDescent="0.25">
      <c r="A368" s="71">
        <v>27458</v>
      </c>
      <c r="B368" s="44"/>
      <c r="C368" s="186">
        <v>319.13149999999996</v>
      </c>
      <c r="D368" s="75">
        <v>610.98</v>
      </c>
      <c r="E368" s="197">
        <v>0.65</v>
      </c>
      <c r="F368" s="212">
        <f t="shared" si="10"/>
        <v>397.137</v>
      </c>
      <c r="G368" s="26">
        <f t="shared" si="11"/>
        <v>78.00550000000004</v>
      </c>
    </row>
    <row r="369" spans="1:7" ht="15" x14ac:dyDescent="0.25">
      <c r="A369" s="44">
        <v>53272</v>
      </c>
      <c r="B369" s="71"/>
      <c r="C369" s="137">
        <v>357.87382085020243</v>
      </c>
      <c r="D369" s="74">
        <v>618.6</v>
      </c>
      <c r="E369" s="197">
        <v>0.65</v>
      </c>
      <c r="F369" s="212">
        <f t="shared" si="10"/>
        <v>402.09000000000003</v>
      </c>
      <c r="G369" s="26">
        <f t="shared" si="11"/>
        <v>44.216179149797597</v>
      </c>
    </row>
    <row r="370" spans="1:7" ht="15" x14ac:dyDescent="0.25">
      <c r="A370" s="71">
        <v>17098</v>
      </c>
      <c r="B370" s="71"/>
      <c r="C370" s="138">
        <v>454.98532467532465</v>
      </c>
      <c r="D370" s="75">
        <v>621.04</v>
      </c>
      <c r="E370" s="197">
        <v>0.65</v>
      </c>
      <c r="F370" s="212">
        <f t="shared" si="10"/>
        <v>403.67599999999999</v>
      </c>
      <c r="G370" s="26">
        <f t="shared" si="11"/>
        <v>-51.30932467532466</v>
      </c>
    </row>
    <row r="371" spans="1:7" ht="15" x14ac:dyDescent="0.25">
      <c r="A371" s="185">
        <v>976067</v>
      </c>
      <c r="B371" s="130"/>
      <c r="C371" s="186">
        <v>404.74978723404251</v>
      </c>
      <c r="D371" s="75">
        <v>621.1</v>
      </c>
      <c r="E371" s="197">
        <v>0.65</v>
      </c>
      <c r="F371" s="212">
        <f t="shared" si="10"/>
        <v>403.71500000000003</v>
      </c>
      <c r="G371" s="26">
        <f t="shared" si="11"/>
        <v>-1.0347872340424829</v>
      </c>
    </row>
    <row r="372" spans="1:7" ht="15" x14ac:dyDescent="0.25">
      <c r="A372" s="44">
        <v>921808</v>
      </c>
      <c r="B372" s="71"/>
      <c r="C372" s="137">
        <v>359.69678573936039</v>
      </c>
      <c r="D372" s="74">
        <v>626.75</v>
      </c>
      <c r="E372" s="197">
        <v>0.65</v>
      </c>
      <c r="F372" s="212">
        <f t="shared" si="10"/>
        <v>407.38749999999999</v>
      </c>
      <c r="G372" s="26">
        <f t="shared" si="11"/>
        <v>47.690714260639595</v>
      </c>
    </row>
    <row r="373" spans="1:7" ht="15" x14ac:dyDescent="0.25">
      <c r="A373" s="185">
        <v>703</v>
      </c>
      <c r="B373" s="130"/>
      <c r="C373" s="186">
        <v>539.93247907949785</v>
      </c>
      <c r="D373" s="75">
        <v>630.17999999999995</v>
      </c>
      <c r="E373" s="197">
        <v>0.65</v>
      </c>
      <c r="F373" s="212">
        <f t="shared" si="10"/>
        <v>409.61699999999996</v>
      </c>
      <c r="G373" s="26">
        <f t="shared" si="11"/>
        <v>-130.31547907949789</v>
      </c>
    </row>
    <row r="374" spans="1:7" ht="15" x14ac:dyDescent="0.25">
      <c r="A374" s="185">
        <v>512165</v>
      </c>
      <c r="B374" s="130"/>
      <c r="C374" s="186">
        <v>528.39128906250005</v>
      </c>
      <c r="D374" s="75">
        <v>632.38</v>
      </c>
      <c r="E374" s="197">
        <v>0.65</v>
      </c>
      <c r="F374" s="212">
        <f t="shared" si="10"/>
        <v>411.04700000000003</v>
      </c>
      <c r="G374" s="26">
        <f t="shared" si="11"/>
        <v>-117.34428906250002</v>
      </c>
    </row>
    <row r="375" spans="1:7" ht="15" x14ac:dyDescent="0.25">
      <c r="A375" s="44">
        <v>536056</v>
      </c>
      <c r="B375" s="71"/>
      <c r="C375" s="137">
        <v>482.10324786324793</v>
      </c>
      <c r="D375" s="74">
        <v>642.78</v>
      </c>
      <c r="E375" s="197">
        <v>0.65</v>
      </c>
      <c r="F375" s="212">
        <f t="shared" si="10"/>
        <v>417.80700000000002</v>
      </c>
      <c r="G375" s="26">
        <f t="shared" si="11"/>
        <v>-64.296247863247913</v>
      </c>
    </row>
    <row r="376" spans="1:7" ht="15" x14ac:dyDescent="0.25">
      <c r="A376" s="71">
        <v>125258</v>
      </c>
      <c r="B376" s="44"/>
      <c r="C376" s="186">
        <v>105.19429841897232</v>
      </c>
      <c r="D376" s="75">
        <v>644.75</v>
      </c>
      <c r="E376" s="197">
        <v>0.65</v>
      </c>
      <c r="F376" s="212">
        <f t="shared" si="10"/>
        <v>419.08750000000003</v>
      </c>
      <c r="G376" s="26">
        <f t="shared" si="11"/>
        <v>313.89320158102771</v>
      </c>
    </row>
    <row r="377" spans="1:7" ht="15" x14ac:dyDescent="0.25">
      <c r="A377" s="185">
        <v>900471</v>
      </c>
      <c r="B377" s="130"/>
      <c r="C377" s="186">
        <v>521.03265848670753</v>
      </c>
      <c r="D377" s="75">
        <v>647.69000000000005</v>
      </c>
      <c r="E377" s="197">
        <v>0.65</v>
      </c>
      <c r="F377" s="212">
        <f t="shared" si="10"/>
        <v>420.99850000000004</v>
      </c>
      <c r="G377" s="26">
        <f t="shared" si="11"/>
        <v>-100.0341584867075</v>
      </c>
    </row>
    <row r="378" spans="1:7" ht="15" x14ac:dyDescent="0.25">
      <c r="A378" s="44">
        <v>108688</v>
      </c>
      <c r="B378" s="44"/>
      <c r="C378" s="137">
        <v>576.86224226190473</v>
      </c>
      <c r="D378" s="73">
        <v>648.36</v>
      </c>
      <c r="E378" s="197">
        <v>0.65</v>
      </c>
      <c r="F378" s="212">
        <f t="shared" si="10"/>
        <v>421.43400000000003</v>
      </c>
      <c r="G378" s="26">
        <f t="shared" si="11"/>
        <v>-155.4282422619047</v>
      </c>
    </row>
    <row r="379" spans="1:7" ht="15" x14ac:dyDescent="0.25">
      <c r="A379" s="185">
        <v>960643</v>
      </c>
      <c r="B379" s="130"/>
      <c r="C379" s="186">
        <v>325.49977272727267</v>
      </c>
      <c r="D379" s="75">
        <v>662.66</v>
      </c>
      <c r="E379" s="197">
        <v>0.65</v>
      </c>
      <c r="F379" s="212">
        <f t="shared" si="10"/>
        <v>430.72899999999998</v>
      </c>
      <c r="G379" s="26">
        <f t="shared" si="11"/>
        <v>105.22922727272731</v>
      </c>
    </row>
    <row r="380" spans="1:7" ht="15" x14ac:dyDescent="0.25">
      <c r="A380" s="71">
        <v>212619</v>
      </c>
      <c r="B380" s="71"/>
      <c r="C380" s="138">
        <v>526.95186746987952</v>
      </c>
      <c r="D380" s="75">
        <v>667.29</v>
      </c>
      <c r="E380" s="197">
        <v>0.65</v>
      </c>
      <c r="F380" s="212">
        <f t="shared" si="10"/>
        <v>433.73849999999999</v>
      </c>
      <c r="G380" s="26">
        <f t="shared" si="11"/>
        <v>-93.213367469879529</v>
      </c>
    </row>
    <row r="381" spans="1:7" ht="15" x14ac:dyDescent="0.25">
      <c r="A381" s="71">
        <v>910840</v>
      </c>
      <c r="B381" s="71"/>
      <c r="C381" s="138">
        <v>523.01901020408161</v>
      </c>
      <c r="D381" s="75">
        <v>670.31</v>
      </c>
      <c r="E381" s="197">
        <v>0.65</v>
      </c>
      <c r="F381" s="212">
        <f t="shared" si="10"/>
        <v>435.70149999999995</v>
      </c>
      <c r="G381" s="26">
        <f t="shared" si="11"/>
        <v>-87.317510204081657</v>
      </c>
    </row>
    <row r="382" spans="1:7" ht="15" x14ac:dyDescent="0.25">
      <c r="A382" s="71">
        <v>535211</v>
      </c>
      <c r="B382" s="71"/>
      <c r="C382" s="138">
        <v>565.25980167014609</v>
      </c>
      <c r="D382" s="75">
        <v>673.1</v>
      </c>
      <c r="E382" s="197">
        <v>0.65</v>
      </c>
      <c r="F382" s="212">
        <f t="shared" si="10"/>
        <v>437.51500000000004</v>
      </c>
      <c r="G382" s="26">
        <f t="shared" si="11"/>
        <v>-127.74480167014605</v>
      </c>
    </row>
    <row r="383" spans="1:7" ht="15" x14ac:dyDescent="0.25">
      <c r="A383" s="44">
        <v>900778</v>
      </c>
      <c r="B383" s="71"/>
      <c r="C383" s="137">
        <v>546.72442884427369</v>
      </c>
      <c r="D383" s="74">
        <v>679.15</v>
      </c>
      <c r="E383" s="197">
        <v>0.65</v>
      </c>
      <c r="F383" s="212">
        <f t="shared" si="10"/>
        <v>441.44749999999999</v>
      </c>
      <c r="G383" s="26">
        <f t="shared" si="11"/>
        <v>-105.2769288442737</v>
      </c>
    </row>
    <row r="384" spans="1:7" ht="15" x14ac:dyDescent="0.25">
      <c r="A384" s="71">
        <v>88950</v>
      </c>
      <c r="B384" s="71"/>
      <c r="C384" s="186">
        <v>262.95719315895371</v>
      </c>
      <c r="D384" s="75">
        <v>685.34</v>
      </c>
      <c r="E384" s="197">
        <v>0.65</v>
      </c>
      <c r="F384" s="212">
        <f t="shared" si="10"/>
        <v>445.47100000000006</v>
      </c>
      <c r="G384" s="26">
        <f t="shared" si="11"/>
        <v>182.51380684104635</v>
      </c>
    </row>
    <row r="385" spans="1:7" ht="15" x14ac:dyDescent="0.25">
      <c r="A385" s="44">
        <v>12419</v>
      </c>
      <c r="B385" s="71"/>
      <c r="C385" s="137">
        <v>499.79292993630577</v>
      </c>
      <c r="D385" s="74">
        <v>690.34</v>
      </c>
      <c r="E385" s="197">
        <v>0.65</v>
      </c>
      <c r="F385" s="212">
        <f t="shared" si="10"/>
        <v>448.72100000000006</v>
      </c>
      <c r="G385" s="26">
        <f t="shared" si="11"/>
        <v>-51.071929936305708</v>
      </c>
    </row>
    <row r="386" spans="1:7" ht="15" x14ac:dyDescent="0.25">
      <c r="A386" s="44">
        <v>105011</v>
      </c>
      <c r="B386" s="71"/>
      <c r="C386" s="137">
        <v>453.02351562500002</v>
      </c>
      <c r="D386" s="74">
        <v>692.86</v>
      </c>
      <c r="E386" s="197">
        <v>0.65</v>
      </c>
      <c r="F386" s="212">
        <f t="shared" ref="F386:F449" si="12">+D386*E386</f>
        <v>450.35900000000004</v>
      </c>
      <c r="G386" s="26">
        <f t="shared" ref="G386:G449" si="13">+F386-C386</f>
        <v>-2.6645156249999786</v>
      </c>
    </row>
    <row r="387" spans="1:7" ht="15" x14ac:dyDescent="0.25">
      <c r="A387" s="71">
        <v>35756</v>
      </c>
      <c r="B387" s="71"/>
      <c r="C387" s="137">
        <v>392.6435616438356</v>
      </c>
      <c r="D387" s="74">
        <v>693.44</v>
      </c>
      <c r="E387" s="197">
        <v>0.65</v>
      </c>
      <c r="F387" s="212">
        <f t="shared" si="12"/>
        <v>450.73600000000005</v>
      </c>
      <c r="G387" s="26">
        <f t="shared" si="13"/>
        <v>58.09243835616445</v>
      </c>
    </row>
    <row r="388" spans="1:7" ht="15" x14ac:dyDescent="0.25">
      <c r="A388" s="71">
        <v>911757</v>
      </c>
      <c r="B388" s="71"/>
      <c r="C388" s="137">
        <v>565.05269230769227</v>
      </c>
      <c r="D388" s="74">
        <v>694.37</v>
      </c>
      <c r="E388" s="197">
        <v>0.65</v>
      </c>
      <c r="F388" s="212">
        <f t="shared" si="12"/>
        <v>451.34050000000002</v>
      </c>
      <c r="G388" s="26">
        <f t="shared" si="13"/>
        <v>-113.71219230769225</v>
      </c>
    </row>
    <row r="389" spans="1:7" ht="15" x14ac:dyDescent="0.25">
      <c r="A389" s="71">
        <v>46627</v>
      </c>
      <c r="B389" s="71"/>
      <c r="C389" s="138">
        <v>529.72499999999991</v>
      </c>
      <c r="D389" s="75">
        <v>699.32</v>
      </c>
      <c r="E389" s="197">
        <v>0.65</v>
      </c>
      <c r="F389" s="212">
        <f t="shared" si="12"/>
        <v>454.55800000000005</v>
      </c>
      <c r="G389" s="26">
        <f t="shared" si="13"/>
        <v>-75.166999999999859</v>
      </c>
    </row>
    <row r="390" spans="1:7" ht="15" x14ac:dyDescent="0.25">
      <c r="A390" s="185">
        <v>990320</v>
      </c>
      <c r="B390" s="130"/>
      <c r="C390" s="186">
        <v>439.354787037037</v>
      </c>
      <c r="D390" s="75">
        <v>701.57</v>
      </c>
      <c r="E390" s="197">
        <v>0.65</v>
      </c>
      <c r="F390" s="212">
        <f t="shared" si="12"/>
        <v>456.02050000000003</v>
      </c>
      <c r="G390" s="26">
        <f t="shared" si="13"/>
        <v>16.665712962963028</v>
      </c>
    </row>
    <row r="391" spans="1:7" ht="15" x14ac:dyDescent="0.25">
      <c r="A391" s="185">
        <v>592674</v>
      </c>
      <c r="B391" s="130"/>
      <c r="C391" s="186">
        <v>565.32101609657946</v>
      </c>
      <c r="D391" s="75">
        <v>705.37</v>
      </c>
      <c r="E391" s="197">
        <v>0.65</v>
      </c>
      <c r="F391" s="212">
        <f t="shared" si="12"/>
        <v>458.4905</v>
      </c>
      <c r="G391" s="26">
        <f t="shared" si="13"/>
        <v>-106.83051609657946</v>
      </c>
    </row>
    <row r="392" spans="1:7" ht="15" x14ac:dyDescent="0.25">
      <c r="A392" s="71">
        <v>55489</v>
      </c>
      <c r="B392" s="71"/>
      <c r="C392" s="138">
        <v>600.9787442541118</v>
      </c>
      <c r="D392" s="75">
        <v>706.32</v>
      </c>
      <c r="E392" s="197">
        <v>0.65</v>
      </c>
      <c r="F392" s="212">
        <f t="shared" si="12"/>
        <v>459.10800000000006</v>
      </c>
      <c r="G392" s="26">
        <f t="shared" si="13"/>
        <v>-141.87074425411174</v>
      </c>
    </row>
    <row r="393" spans="1:7" ht="15" x14ac:dyDescent="0.25">
      <c r="A393" s="185">
        <v>136723</v>
      </c>
      <c r="B393" s="130"/>
      <c r="C393" s="186">
        <v>467.52290805416965</v>
      </c>
      <c r="D393" s="75">
        <v>708.71</v>
      </c>
      <c r="E393" s="197">
        <v>0.65</v>
      </c>
      <c r="F393" s="212">
        <f t="shared" si="12"/>
        <v>460.66150000000005</v>
      </c>
      <c r="G393" s="26">
        <f t="shared" si="13"/>
        <v>-6.8614080541696012</v>
      </c>
    </row>
    <row r="394" spans="1:7" ht="15" x14ac:dyDescent="0.25">
      <c r="A394" s="44">
        <v>34817</v>
      </c>
      <c r="B394" s="71"/>
      <c r="C394" s="137">
        <v>527.07502337674441</v>
      </c>
      <c r="D394" s="74">
        <v>709.2</v>
      </c>
      <c r="E394" s="197">
        <v>0.65</v>
      </c>
      <c r="F394" s="212">
        <f t="shared" si="12"/>
        <v>460.98</v>
      </c>
      <c r="G394" s="26">
        <f t="shared" si="13"/>
        <v>-66.095023376744393</v>
      </c>
    </row>
    <row r="395" spans="1:7" ht="15" x14ac:dyDescent="0.25">
      <c r="A395" s="44">
        <v>65435</v>
      </c>
      <c r="B395" s="71"/>
      <c r="C395" s="137">
        <v>513.73536290322579</v>
      </c>
      <c r="D395" s="74">
        <v>710.01</v>
      </c>
      <c r="E395" s="197">
        <v>0.65</v>
      </c>
      <c r="F395" s="212">
        <f t="shared" si="12"/>
        <v>461.50650000000002</v>
      </c>
      <c r="G395" s="26">
        <f t="shared" si="13"/>
        <v>-52.228862903225775</v>
      </c>
    </row>
    <row r="396" spans="1:7" ht="15" x14ac:dyDescent="0.25">
      <c r="A396" s="185">
        <v>860155</v>
      </c>
      <c r="B396" s="130"/>
      <c r="C396" s="186">
        <v>615.20647058823533</v>
      </c>
      <c r="D396" s="75">
        <v>711.88</v>
      </c>
      <c r="E396" s="197">
        <v>0.65</v>
      </c>
      <c r="F396" s="212">
        <f t="shared" si="12"/>
        <v>462.72200000000004</v>
      </c>
      <c r="G396" s="26">
        <f t="shared" si="13"/>
        <v>-152.4844705882353</v>
      </c>
    </row>
    <row r="397" spans="1:7" ht="15" x14ac:dyDescent="0.25">
      <c r="A397" s="44">
        <v>859390</v>
      </c>
      <c r="B397" s="71"/>
      <c r="C397" s="137">
        <v>39.00418233082712</v>
      </c>
      <c r="D397" s="74">
        <v>712.84</v>
      </c>
      <c r="E397" s="197">
        <v>0.65</v>
      </c>
      <c r="F397" s="212">
        <f t="shared" si="12"/>
        <v>463.34600000000006</v>
      </c>
      <c r="G397" s="26">
        <f t="shared" si="13"/>
        <v>424.34181766917294</v>
      </c>
    </row>
    <row r="398" spans="1:7" ht="15" x14ac:dyDescent="0.25">
      <c r="A398" s="44">
        <v>540725</v>
      </c>
      <c r="B398" s="44"/>
      <c r="C398" s="137">
        <v>512.86825753563699</v>
      </c>
      <c r="D398" s="73">
        <v>723.94</v>
      </c>
      <c r="E398" s="197">
        <v>0.65</v>
      </c>
      <c r="F398" s="212">
        <f t="shared" si="12"/>
        <v>470.56100000000004</v>
      </c>
      <c r="G398" s="26">
        <f t="shared" si="13"/>
        <v>-42.30725753563695</v>
      </c>
    </row>
    <row r="399" spans="1:7" ht="15" x14ac:dyDescent="0.25">
      <c r="A399" s="71">
        <v>515298</v>
      </c>
      <c r="B399" s="71"/>
      <c r="C399" s="138">
        <v>547.81470711297072</v>
      </c>
      <c r="D399" s="75">
        <v>729.77</v>
      </c>
      <c r="E399" s="197">
        <v>0.65</v>
      </c>
      <c r="F399" s="212">
        <f t="shared" si="12"/>
        <v>474.35050000000001</v>
      </c>
      <c r="G399" s="26">
        <f t="shared" si="13"/>
        <v>-73.464207112970712</v>
      </c>
    </row>
    <row r="400" spans="1:7" ht="15" x14ac:dyDescent="0.25">
      <c r="A400" s="185">
        <v>207143</v>
      </c>
      <c r="B400" s="130"/>
      <c r="C400" s="186">
        <v>383.36620553359683</v>
      </c>
      <c r="D400" s="75">
        <v>741.88</v>
      </c>
      <c r="E400" s="197">
        <v>0.65</v>
      </c>
      <c r="F400" s="212">
        <f t="shared" si="12"/>
        <v>482.22200000000004</v>
      </c>
      <c r="G400" s="26">
        <f t="shared" si="13"/>
        <v>98.855794466403211</v>
      </c>
    </row>
    <row r="401" spans="1:7" ht="15" x14ac:dyDescent="0.25">
      <c r="A401" s="71">
        <v>972190</v>
      </c>
      <c r="B401" s="71"/>
      <c r="C401" s="186">
        <v>481.74829131652655</v>
      </c>
      <c r="D401" s="75">
        <v>743.83</v>
      </c>
      <c r="E401" s="197">
        <v>0.65</v>
      </c>
      <c r="F401" s="212">
        <f t="shared" si="12"/>
        <v>483.48950000000002</v>
      </c>
      <c r="G401" s="26">
        <f t="shared" si="13"/>
        <v>1.7412086834734737</v>
      </c>
    </row>
    <row r="402" spans="1:7" ht="15" x14ac:dyDescent="0.25">
      <c r="A402" s="134">
        <v>119105</v>
      </c>
      <c r="B402" s="135"/>
      <c r="C402" s="138">
        <v>617.10250686117206</v>
      </c>
      <c r="D402" s="65">
        <v>745.47</v>
      </c>
      <c r="E402" s="197">
        <v>0.65</v>
      </c>
      <c r="F402" s="212">
        <f t="shared" si="12"/>
        <v>484.55550000000005</v>
      </c>
      <c r="G402" s="26">
        <f t="shared" si="13"/>
        <v>-132.54700686117201</v>
      </c>
    </row>
    <row r="403" spans="1:7" ht="15" x14ac:dyDescent="0.25">
      <c r="A403" s="44">
        <v>58236</v>
      </c>
      <c r="B403" s="44"/>
      <c r="C403" s="137">
        <v>528.2072368421052</v>
      </c>
      <c r="D403" s="73">
        <v>749.13</v>
      </c>
      <c r="E403" s="197">
        <v>0.65</v>
      </c>
      <c r="F403" s="212">
        <f t="shared" si="12"/>
        <v>486.93450000000001</v>
      </c>
      <c r="G403" s="26">
        <f t="shared" si="13"/>
        <v>-41.272736842105189</v>
      </c>
    </row>
    <row r="404" spans="1:7" ht="15" x14ac:dyDescent="0.25">
      <c r="A404" s="71">
        <v>134575</v>
      </c>
      <c r="B404" s="71"/>
      <c r="C404" s="138">
        <v>622.75803149606293</v>
      </c>
      <c r="D404" s="75">
        <v>753.38</v>
      </c>
      <c r="E404" s="197">
        <v>0.65</v>
      </c>
      <c r="F404" s="212">
        <f t="shared" si="12"/>
        <v>489.697</v>
      </c>
      <c r="G404" s="26">
        <f t="shared" si="13"/>
        <v>-133.06103149606292</v>
      </c>
    </row>
    <row r="405" spans="1:7" ht="15" x14ac:dyDescent="0.25">
      <c r="A405" s="185">
        <v>943127</v>
      </c>
      <c r="B405" s="130"/>
      <c r="C405" s="186">
        <v>625.41496601941742</v>
      </c>
      <c r="D405" s="75">
        <v>766.96</v>
      </c>
      <c r="E405" s="197">
        <v>0.65</v>
      </c>
      <c r="F405" s="212">
        <f t="shared" si="12"/>
        <v>498.52400000000006</v>
      </c>
      <c r="G405" s="26">
        <f t="shared" si="13"/>
        <v>-126.89096601941736</v>
      </c>
    </row>
    <row r="406" spans="1:7" ht="15" x14ac:dyDescent="0.25">
      <c r="A406" s="44">
        <v>830895</v>
      </c>
      <c r="B406" s="44"/>
      <c r="C406" s="137">
        <v>656.30286334056393</v>
      </c>
      <c r="D406" s="73">
        <v>775.8</v>
      </c>
      <c r="E406" s="197">
        <v>0.65</v>
      </c>
      <c r="F406" s="212">
        <f t="shared" si="12"/>
        <v>504.27</v>
      </c>
      <c r="G406" s="26">
        <f t="shared" si="13"/>
        <v>-152.03286334056395</v>
      </c>
    </row>
    <row r="407" spans="1:7" ht="15" x14ac:dyDescent="0.25">
      <c r="A407" s="44">
        <v>965677</v>
      </c>
      <c r="B407" s="71"/>
      <c r="C407" s="141">
        <v>539.065294117647</v>
      </c>
      <c r="D407" s="74">
        <v>778.27</v>
      </c>
      <c r="E407" s="197">
        <v>0.65</v>
      </c>
      <c r="F407" s="212">
        <f t="shared" si="12"/>
        <v>505.87549999999999</v>
      </c>
      <c r="G407" s="26">
        <f t="shared" si="13"/>
        <v>-33.189794117647011</v>
      </c>
    </row>
    <row r="408" spans="1:7" ht="15" x14ac:dyDescent="0.25">
      <c r="A408" s="134">
        <v>224441</v>
      </c>
      <c r="B408" s="71"/>
      <c r="C408" s="186">
        <v>611.23</v>
      </c>
      <c r="D408" s="75">
        <v>788.57</v>
      </c>
      <c r="E408" s="197">
        <v>0.65</v>
      </c>
      <c r="F408" s="212">
        <f t="shared" si="12"/>
        <v>512.57050000000004</v>
      </c>
      <c r="G408" s="26">
        <f t="shared" si="13"/>
        <v>-98.65949999999998</v>
      </c>
    </row>
    <row r="409" spans="1:7" ht="15" x14ac:dyDescent="0.25">
      <c r="A409" s="71">
        <v>145436</v>
      </c>
      <c r="B409" s="71"/>
      <c r="C409" s="138">
        <v>473.72163999999992</v>
      </c>
      <c r="D409" s="191">
        <v>790.95</v>
      </c>
      <c r="E409" s="197">
        <v>0.65</v>
      </c>
      <c r="F409" s="212">
        <f t="shared" si="12"/>
        <v>514.11750000000006</v>
      </c>
      <c r="G409" s="26">
        <f t="shared" si="13"/>
        <v>40.395860000000141</v>
      </c>
    </row>
    <row r="410" spans="1:7" ht="15" x14ac:dyDescent="0.25">
      <c r="A410" s="134">
        <v>605202</v>
      </c>
      <c r="B410" s="71"/>
      <c r="C410" s="186">
        <v>490.4</v>
      </c>
      <c r="D410" s="75">
        <v>791.18</v>
      </c>
      <c r="E410" s="197">
        <v>0.65</v>
      </c>
      <c r="F410" s="212">
        <f t="shared" si="12"/>
        <v>514.26699999999994</v>
      </c>
      <c r="G410" s="26">
        <f t="shared" si="13"/>
        <v>23.866999999999962</v>
      </c>
    </row>
    <row r="411" spans="1:7" ht="15" x14ac:dyDescent="0.25">
      <c r="A411" s="71">
        <v>37424</v>
      </c>
      <c r="B411" s="71"/>
      <c r="C411" s="138">
        <v>642.9083706225681</v>
      </c>
      <c r="D411" s="75">
        <v>797.81</v>
      </c>
      <c r="E411" s="197">
        <v>0.65</v>
      </c>
      <c r="F411" s="212">
        <f t="shared" si="12"/>
        <v>518.57650000000001</v>
      </c>
      <c r="G411" s="26">
        <f t="shared" si="13"/>
        <v>-124.33187062256809</v>
      </c>
    </row>
    <row r="412" spans="1:7" ht="15" x14ac:dyDescent="0.25">
      <c r="A412" s="187">
        <v>910010</v>
      </c>
      <c r="B412" s="61"/>
      <c r="C412" s="138">
        <v>836.55065789473679</v>
      </c>
      <c r="D412" s="65">
        <v>799.25</v>
      </c>
      <c r="E412" s="197">
        <v>0.65</v>
      </c>
      <c r="F412" s="212">
        <f t="shared" si="12"/>
        <v>519.51250000000005</v>
      </c>
      <c r="G412" s="26">
        <f t="shared" si="13"/>
        <v>-317.03815789473674</v>
      </c>
    </row>
    <row r="413" spans="1:7" ht="15" x14ac:dyDescent="0.25">
      <c r="A413" s="71">
        <v>852294</v>
      </c>
      <c r="B413" s="71"/>
      <c r="C413" s="137">
        <v>682.88095185995621</v>
      </c>
      <c r="D413" s="74">
        <v>804.05</v>
      </c>
      <c r="E413" s="197">
        <v>0.65</v>
      </c>
      <c r="F413" s="212">
        <f t="shared" si="12"/>
        <v>522.63249999999994</v>
      </c>
      <c r="G413" s="26">
        <f t="shared" si="13"/>
        <v>-160.24845185995628</v>
      </c>
    </row>
    <row r="414" spans="1:7" ht="15" x14ac:dyDescent="0.25">
      <c r="A414" s="44">
        <v>832311</v>
      </c>
      <c r="B414" s="71"/>
      <c r="C414" s="137">
        <v>629.99939896299111</v>
      </c>
      <c r="D414" s="74">
        <v>806.73</v>
      </c>
      <c r="E414" s="197">
        <v>0.65</v>
      </c>
      <c r="F414" s="212">
        <f t="shared" si="12"/>
        <v>524.37450000000001</v>
      </c>
      <c r="G414" s="26">
        <f t="shared" si="13"/>
        <v>-105.6248989629911</v>
      </c>
    </row>
    <row r="415" spans="1:7" ht="15" x14ac:dyDescent="0.25">
      <c r="A415" s="44">
        <v>52885</v>
      </c>
      <c r="B415" s="71"/>
      <c r="C415" s="137">
        <v>628.54509164969454</v>
      </c>
      <c r="D415" s="74">
        <v>808.7</v>
      </c>
      <c r="E415" s="197">
        <v>0.65</v>
      </c>
      <c r="F415" s="212">
        <f t="shared" si="12"/>
        <v>525.65500000000009</v>
      </c>
      <c r="G415" s="26">
        <f t="shared" si="13"/>
        <v>-102.89009164969445</v>
      </c>
    </row>
    <row r="416" spans="1:7" ht="15" x14ac:dyDescent="0.25">
      <c r="A416" s="185">
        <v>51888</v>
      </c>
      <c r="B416" s="130"/>
      <c r="C416" s="186">
        <v>590.05920502092056</v>
      </c>
      <c r="D416" s="75">
        <v>809.15</v>
      </c>
      <c r="E416" s="197">
        <v>0.65</v>
      </c>
      <c r="F416" s="212">
        <f t="shared" si="12"/>
        <v>525.94749999999999</v>
      </c>
      <c r="G416" s="26">
        <f t="shared" si="13"/>
        <v>-64.111705020920567</v>
      </c>
    </row>
    <row r="417" spans="1:7" ht="15" x14ac:dyDescent="0.25">
      <c r="A417" s="71">
        <v>595255</v>
      </c>
      <c r="B417" s="71"/>
      <c r="C417" s="137">
        <v>512.00677685950416</v>
      </c>
      <c r="D417" s="74">
        <v>811.84</v>
      </c>
      <c r="E417" s="197">
        <v>0.65</v>
      </c>
      <c r="F417" s="212">
        <f t="shared" si="12"/>
        <v>527.69600000000003</v>
      </c>
      <c r="G417" s="26">
        <f t="shared" si="13"/>
        <v>15.689223140495869</v>
      </c>
    </row>
    <row r="418" spans="1:7" ht="15" x14ac:dyDescent="0.25">
      <c r="A418" s="44">
        <v>962271</v>
      </c>
      <c r="B418" s="71"/>
      <c r="C418" s="137">
        <v>649.52796052631572</v>
      </c>
      <c r="D418" s="74">
        <v>813.3</v>
      </c>
      <c r="E418" s="197">
        <v>0.65</v>
      </c>
      <c r="F418" s="212">
        <f t="shared" si="12"/>
        <v>528.64499999999998</v>
      </c>
      <c r="G418" s="26">
        <f t="shared" si="13"/>
        <v>-120.88296052631574</v>
      </c>
    </row>
    <row r="419" spans="1:7" ht="15" x14ac:dyDescent="0.25">
      <c r="A419" s="71">
        <v>518732</v>
      </c>
      <c r="B419" s="71"/>
      <c r="C419" s="138">
        <v>740.59083333333331</v>
      </c>
      <c r="D419" s="75">
        <v>819.96</v>
      </c>
      <c r="E419" s="197">
        <v>0.65</v>
      </c>
      <c r="F419" s="212">
        <f t="shared" si="12"/>
        <v>532.97400000000005</v>
      </c>
      <c r="G419" s="26">
        <f t="shared" si="13"/>
        <v>-207.61683333333326</v>
      </c>
    </row>
    <row r="420" spans="1:7" ht="15" x14ac:dyDescent="0.25">
      <c r="A420" s="185">
        <v>221736</v>
      </c>
      <c r="B420" s="130"/>
      <c r="C420" s="186">
        <v>390.61779448621553</v>
      </c>
      <c r="D420" s="75">
        <v>826.16</v>
      </c>
      <c r="E420" s="197">
        <v>0.65</v>
      </c>
      <c r="F420" s="212">
        <f t="shared" si="12"/>
        <v>537.00400000000002</v>
      </c>
      <c r="G420" s="26">
        <f t="shared" si="13"/>
        <v>146.38620551378449</v>
      </c>
    </row>
    <row r="421" spans="1:7" ht="15" x14ac:dyDescent="0.25">
      <c r="A421" s="71">
        <v>216262</v>
      </c>
      <c r="B421" s="71"/>
      <c r="C421" s="138">
        <v>523.39814371257489</v>
      </c>
      <c r="D421" s="75">
        <v>829.26</v>
      </c>
      <c r="E421" s="197">
        <v>0.65</v>
      </c>
      <c r="F421" s="212">
        <f t="shared" si="12"/>
        <v>539.01900000000001</v>
      </c>
      <c r="G421" s="26">
        <f t="shared" si="13"/>
        <v>15.620856287425113</v>
      </c>
    </row>
    <row r="422" spans="1:7" ht="15" x14ac:dyDescent="0.25">
      <c r="A422" s="185">
        <v>957394</v>
      </c>
      <c r="B422" s="130"/>
      <c r="C422" s="186">
        <v>651.06188385079292</v>
      </c>
      <c r="D422" s="75">
        <v>829.39</v>
      </c>
      <c r="E422" s="197">
        <v>0.65</v>
      </c>
      <c r="F422" s="212">
        <f t="shared" si="12"/>
        <v>539.10350000000005</v>
      </c>
      <c r="G422" s="26">
        <f t="shared" si="13"/>
        <v>-111.95838385079287</v>
      </c>
    </row>
    <row r="423" spans="1:7" ht="15" x14ac:dyDescent="0.25">
      <c r="A423" s="44">
        <v>975500</v>
      </c>
      <c r="B423" s="71"/>
      <c r="C423" s="137">
        <v>233.97085517834114</v>
      </c>
      <c r="D423" s="74">
        <v>830.55</v>
      </c>
      <c r="E423" s="197">
        <v>0.65</v>
      </c>
      <c r="F423" s="212">
        <f t="shared" si="12"/>
        <v>539.85749999999996</v>
      </c>
      <c r="G423" s="26">
        <f t="shared" si="13"/>
        <v>305.88664482165882</v>
      </c>
    </row>
    <row r="424" spans="1:7" ht="15" x14ac:dyDescent="0.25">
      <c r="A424" s="71">
        <v>536964</v>
      </c>
      <c r="B424" s="71"/>
      <c r="C424" s="138">
        <v>672.9047755102041</v>
      </c>
      <c r="D424" s="75">
        <v>831.56</v>
      </c>
      <c r="E424" s="197">
        <v>0.65</v>
      </c>
      <c r="F424" s="212">
        <f t="shared" si="12"/>
        <v>540.51400000000001</v>
      </c>
      <c r="G424" s="26">
        <f t="shared" si="13"/>
        <v>-132.39077551020409</v>
      </c>
    </row>
    <row r="425" spans="1:7" ht="15" x14ac:dyDescent="0.25">
      <c r="A425" s="185">
        <v>218490</v>
      </c>
      <c r="B425" s="130"/>
      <c r="C425" s="186">
        <v>641.67301369863014</v>
      </c>
      <c r="D425" s="75">
        <v>833.21</v>
      </c>
      <c r="E425" s="197">
        <v>0.65</v>
      </c>
      <c r="F425" s="212">
        <f t="shared" si="12"/>
        <v>541.5865</v>
      </c>
      <c r="G425" s="26">
        <f t="shared" si="13"/>
        <v>-100.08651369863014</v>
      </c>
    </row>
    <row r="426" spans="1:7" ht="15" x14ac:dyDescent="0.25">
      <c r="A426" s="71">
        <v>71060</v>
      </c>
      <c r="B426" s="71"/>
      <c r="C426" s="138">
        <v>695.3888728632478</v>
      </c>
      <c r="D426" s="75">
        <v>842.89</v>
      </c>
      <c r="E426" s="197">
        <v>0.65</v>
      </c>
      <c r="F426" s="212">
        <f t="shared" si="12"/>
        <v>547.87850000000003</v>
      </c>
      <c r="G426" s="26">
        <f t="shared" si="13"/>
        <v>-147.51037286324777</v>
      </c>
    </row>
    <row r="427" spans="1:7" ht="15" x14ac:dyDescent="0.25">
      <c r="A427" s="185">
        <v>17389</v>
      </c>
      <c r="B427" s="130"/>
      <c r="C427" s="186">
        <v>373.32188259109313</v>
      </c>
      <c r="D427" s="75">
        <v>848.29</v>
      </c>
      <c r="E427" s="197">
        <v>0.65</v>
      </c>
      <c r="F427" s="212">
        <f t="shared" si="12"/>
        <v>551.38850000000002</v>
      </c>
      <c r="G427" s="26">
        <f t="shared" si="13"/>
        <v>178.06661740890689</v>
      </c>
    </row>
    <row r="428" spans="1:7" ht="15" x14ac:dyDescent="0.25">
      <c r="A428" s="185">
        <v>861130</v>
      </c>
      <c r="B428" s="130"/>
      <c r="C428" s="186">
        <v>745.5047271507251</v>
      </c>
      <c r="D428" s="75">
        <v>862.41</v>
      </c>
      <c r="E428" s="197">
        <v>0.65</v>
      </c>
      <c r="F428" s="212">
        <f t="shared" si="12"/>
        <v>560.56650000000002</v>
      </c>
      <c r="G428" s="26">
        <f t="shared" si="13"/>
        <v>-184.93822715072508</v>
      </c>
    </row>
    <row r="429" spans="1:7" ht="15" x14ac:dyDescent="0.25">
      <c r="A429" s="44">
        <v>220956</v>
      </c>
      <c r="B429" s="71"/>
      <c r="C429" s="137">
        <v>533.97062865591397</v>
      </c>
      <c r="D429" s="74">
        <v>863.57</v>
      </c>
      <c r="E429" s="197">
        <v>0.65</v>
      </c>
      <c r="F429" s="212">
        <f t="shared" si="12"/>
        <v>561.32050000000004</v>
      </c>
      <c r="G429" s="26">
        <f t="shared" si="13"/>
        <v>27.349871344086068</v>
      </c>
    </row>
    <row r="430" spans="1:7" ht="15" x14ac:dyDescent="0.25">
      <c r="A430" s="185">
        <v>576288</v>
      </c>
      <c r="B430" s="130"/>
      <c r="C430" s="186">
        <v>478.63617647058823</v>
      </c>
      <c r="D430" s="75">
        <v>863.8</v>
      </c>
      <c r="E430" s="197">
        <v>0.65</v>
      </c>
      <c r="F430" s="212">
        <f t="shared" si="12"/>
        <v>561.47</v>
      </c>
      <c r="G430" s="26">
        <f t="shared" si="13"/>
        <v>82.833823529411802</v>
      </c>
    </row>
    <row r="431" spans="1:7" ht="15" x14ac:dyDescent="0.25">
      <c r="A431" s="185">
        <v>204456</v>
      </c>
      <c r="B431" s="130"/>
      <c r="C431" s="186">
        <v>551.09377281947263</v>
      </c>
      <c r="D431" s="75">
        <v>865.64</v>
      </c>
      <c r="E431" s="197">
        <v>0.65</v>
      </c>
      <c r="F431" s="212">
        <f t="shared" si="12"/>
        <v>562.66600000000005</v>
      </c>
      <c r="G431" s="26">
        <f t="shared" si="13"/>
        <v>11.57222718052742</v>
      </c>
    </row>
    <row r="432" spans="1:7" ht="15" x14ac:dyDescent="0.25">
      <c r="A432" s="44">
        <v>982695</v>
      </c>
      <c r="B432" s="71"/>
      <c r="C432" s="137">
        <v>643.99230932203386</v>
      </c>
      <c r="D432" s="74">
        <v>873.29</v>
      </c>
      <c r="E432" s="197">
        <v>0.65</v>
      </c>
      <c r="F432" s="212">
        <f t="shared" si="12"/>
        <v>567.63850000000002</v>
      </c>
      <c r="G432" s="26">
        <f t="shared" si="13"/>
        <v>-76.35380932203384</v>
      </c>
    </row>
    <row r="433" spans="1:7" ht="15" x14ac:dyDescent="0.25">
      <c r="A433" s="71">
        <v>53237</v>
      </c>
      <c r="B433" s="44"/>
      <c r="C433" s="186">
        <v>672.12379186688668</v>
      </c>
      <c r="D433" s="75">
        <v>873.51</v>
      </c>
      <c r="E433" s="197">
        <v>0.65</v>
      </c>
      <c r="F433" s="212">
        <f t="shared" si="12"/>
        <v>567.78150000000005</v>
      </c>
      <c r="G433" s="26">
        <f t="shared" si="13"/>
        <v>-104.34229186688663</v>
      </c>
    </row>
    <row r="434" spans="1:7" ht="15" x14ac:dyDescent="0.25">
      <c r="A434" s="71">
        <v>14089</v>
      </c>
      <c r="B434" s="44"/>
      <c r="C434" s="186">
        <v>531.31540845114091</v>
      </c>
      <c r="D434" s="75">
        <v>889.47</v>
      </c>
      <c r="E434" s="197">
        <v>0.65</v>
      </c>
      <c r="F434" s="212">
        <f t="shared" si="12"/>
        <v>578.15550000000007</v>
      </c>
      <c r="G434" s="26">
        <f t="shared" si="13"/>
        <v>46.840091548859164</v>
      </c>
    </row>
    <row r="435" spans="1:7" ht="15" x14ac:dyDescent="0.25">
      <c r="A435" s="71">
        <v>944162</v>
      </c>
      <c r="B435" s="71"/>
      <c r="C435" s="138">
        <v>720.1883786407767</v>
      </c>
      <c r="D435" s="75">
        <v>894.72</v>
      </c>
      <c r="E435" s="197">
        <v>0.65</v>
      </c>
      <c r="F435" s="212">
        <f t="shared" si="12"/>
        <v>581.56799999999998</v>
      </c>
      <c r="G435" s="26">
        <f t="shared" si="13"/>
        <v>-138.62037864077672</v>
      </c>
    </row>
    <row r="436" spans="1:7" ht="15" x14ac:dyDescent="0.25">
      <c r="A436" s="44">
        <v>515157</v>
      </c>
      <c r="B436" s="44"/>
      <c r="C436" s="137">
        <v>464.31399236641221</v>
      </c>
      <c r="D436" s="73">
        <v>894.98</v>
      </c>
      <c r="E436" s="197">
        <v>0.65</v>
      </c>
      <c r="F436" s="212">
        <f t="shared" si="12"/>
        <v>581.73700000000008</v>
      </c>
      <c r="G436" s="26">
        <f t="shared" si="13"/>
        <v>117.42300763358787</v>
      </c>
    </row>
    <row r="437" spans="1:7" ht="15" x14ac:dyDescent="0.25">
      <c r="A437" s="185">
        <v>132251</v>
      </c>
      <c r="B437" s="130"/>
      <c r="C437" s="186">
        <v>748.56376008064512</v>
      </c>
      <c r="D437" s="75">
        <v>898.15</v>
      </c>
      <c r="E437" s="197">
        <v>0.65</v>
      </c>
      <c r="F437" s="212">
        <f t="shared" si="12"/>
        <v>583.79750000000001</v>
      </c>
      <c r="G437" s="26">
        <f t="shared" si="13"/>
        <v>-164.76626008064511</v>
      </c>
    </row>
    <row r="438" spans="1:7" ht="15" x14ac:dyDescent="0.25">
      <c r="A438" s="185">
        <v>514023</v>
      </c>
      <c r="B438" s="130"/>
      <c r="C438" s="186">
        <v>736.65216237623758</v>
      </c>
      <c r="D438" s="75">
        <v>901.2</v>
      </c>
      <c r="E438" s="197">
        <v>0.65</v>
      </c>
      <c r="F438" s="212">
        <f t="shared" si="12"/>
        <v>585.78000000000009</v>
      </c>
      <c r="G438" s="26">
        <f t="shared" si="13"/>
        <v>-150.8721623762375</v>
      </c>
    </row>
    <row r="439" spans="1:7" ht="15" x14ac:dyDescent="0.25">
      <c r="A439" s="44">
        <v>201638</v>
      </c>
      <c r="B439" s="71"/>
      <c r="C439" s="137">
        <v>763.01635294117648</v>
      </c>
      <c r="D439" s="73">
        <v>902.52</v>
      </c>
      <c r="E439" s="197">
        <v>0.65</v>
      </c>
      <c r="F439" s="212">
        <f t="shared" si="12"/>
        <v>586.63800000000003</v>
      </c>
      <c r="G439" s="26">
        <f t="shared" si="13"/>
        <v>-176.37835294117644</v>
      </c>
    </row>
    <row r="440" spans="1:7" ht="15" x14ac:dyDescent="0.25">
      <c r="A440" s="44">
        <v>570758</v>
      </c>
      <c r="B440" s="71"/>
      <c r="C440" s="137">
        <v>795.93784363233283</v>
      </c>
      <c r="D440" s="74">
        <v>904.4</v>
      </c>
      <c r="E440" s="197">
        <v>0.65</v>
      </c>
      <c r="F440" s="212">
        <f t="shared" si="12"/>
        <v>587.86</v>
      </c>
      <c r="G440" s="26">
        <f t="shared" si="13"/>
        <v>-208.07784363233282</v>
      </c>
    </row>
    <row r="441" spans="1:7" ht="15" x14ac:dyDescent="0.25">
      <c r="A441" s="71">
        <v>844614</v>
      </c>
      <c r="B441" s="71"/>
      <c r="C441" s="138">
        <v>665.84182105263153</v>
      </c>
      <c r="D441" s="75">
        <v>907.69</v>
      </c>
      <c r="E441" s="197">
        <v>0.65</v>
      </c>
      <c r="F441" s="212">
        <f t="shared" si="12"/>
        <v>589.99850000000004</v>
      </c>
      <c r="G441" s="26">
        <f t="shared" si="13"/>
        <v>-75.843321052631495</v>
      </c>
    </row>
    <row r="442" spans="1:7" ht="15" x14ac:dyDescent="0.25">
      <c r="A442" s="71">
        <v>159954</v>
      </c>
      <c r="B442" s="71"/>
      <c r="C442" s="138">
        <v>723.41001715209291</v>
      </c>
      <c r="D442" s="75">
        <v>910.23</v>
      </c>
      <c r="E442" s="197">
        <v>0.65</v>
      </c>
      <c r="F442" s="212">
        <f t="shared" si="12"/>
        <v>591.64949999999999</v>
      </c>
      <c r="G442" s="26">
        <f t="shared" si="13"/>
        <v>-131.76051715209292</v>
      </c>
    </row>
    <row r="443" spans="1:7" ht="15" x14ac:dyDescent="0.25">
      <c r="A443" s="71">
        <v>79620</v>
      </c>
      <c r="B443" s="71"/>
      <c r="C443" s="138">
        <v>633.37</v>
      </c>
      <c r="D443" s="75">
        <v>924.82</v>
      </c>
      <c r="E443" s="197">
        <v>0.65</v>
      </c>
      <c r="F443" s="212">
        <f t="shared" si="12"/>
        <v>601.13300000000004</v>
      </c>
      <c r="G443" s="26">
        <f t="shared" si="13"/>
        <v>-32.236999999999966</v>
      </c>
    </row>
    <row r="444" spans="1:7" ht="15" x14ac:dyDescent="0.25">
      <c r="A444" s="71">
        <v>147565</v>
      </c>
      <c r="B444" s="44"/>
      <c r="C444" s="186">
        <v>754.81123964285712</v>
      </c>
      <c r="D444" s="75">
        <v>925.41</v>
      </c>
      <c r="E444" s="197">
        <v>0.65</v>
      </c>
      <c r="F444" s="212">
        <f t="shared" si="12"/>
        <v>601.51649999999995</v>
      </c>
      <c r="G444" s="26">
        <f t="shared" si="13"/>
        <v>-153.29473964285717</v>
      </c>
    </row>
    <row r="445" spans="1:7" ht="15" x14ac:dyDescent="0.25">
      <c r="A445" s="44">
        <v>51709</v>
      </c>
      <c r="B445" s="71"/>
      <c r="C445" s="137">
        <v>594.10797574927494</v>
      </c>
      <c r="D445" s="74">
        <v>929.48</v>
      </c>
      <c r="E445" s="197">
        <v>0.65</v>
      </c>
      <c r="F445" s="212">
        <f t="shared" si="12"/>
        <v>604.16200000000003</v>
      </c>
      <c r="G445" s="26">
        <f t="shared" si="13"/>
        <v>10.054024250725092</v>
      </c>
    </row>
    <row r="446" spans="1:7" ht="15" x14ac:dyDescent="0.25">
      <c r="A446" s="71">
        <v>504927</v>
      </c>
      <c r="B446" s="71"/>
      <c r="C446" s="137">
        <v>647.68730616302196</v>
      </c>
      <c r="D446" s="74">
        <v>939.33</v>
      </c>
      <c r="E446" s="197">
        <v>0.65</v>
      </c>
      <c r="F446" s="212">
        <f t="shared" si="12"/>
        <v>610.56450000000007</v>
      </c>
      <c r="G446" s="26">
        <f t="shared" si="13"/>
        <v>-37.122806163021892</v>
      </c>
    </row>
    <row r="447" spans="1:7" ht="15" x14ac:dyDescent="0.25">
      <c r="A447" s="71">
        <v>519978</v>
      </c>
      <c r="B447" s="71"/>
      <c r="C447" s="138">
        <v>761.30834672789888</v>
      </c>
      <c r="D447" s="75">
        <v>946.87</v>
      </c>
      <c r="E447" s="197">
        <v>0.65</v>
      </c>
      <c r="F447" s="212">
        <f t="shared" si="12"/>
        <v>615.46550000000002</v>
      </c>
      <c r="G447" s="26">
        <f t="shared" si="13"/>
        <v>-145.84284672789886</v>
      </c>
    </row>
    <row r="448" spans="1:7" ht="15" x14ac:dyDescent="0.25">
      <c r="A448" s="44">
        <v>84069</v>
      </c>
      <c r="B448" s="71"/>
      <c r="C448" s="137">
        <v>666.13988142292487</v>
      </c>
      <c r="D448" s="74">
        <v>950.17</v>
      </c>
      <c r="E448" s="197">
        <v>0.65</v>
      </c>
      <c r="F448" s="212">
        <f t="shared" si="12"/>
        <v>617.6105</v>
      </c>
      <c r="G448" s="26">
        <f t="shared" si="13"/>
        <v>-48.529381422924871</v>
      </c>
    </row>
    <row r="449" spans="1:7" ht="15" x14ac:dyDescent="0.25">
      <c r="A449" s="44">
        <v>574280</v>
      </c>
      <c r="B449" s="71"/>
      <c r="C449" s="137">
        <v>743.90545550847457</v>
      </c>
      <c r="D449" s="74">
        <v>950.37</v>
      </c>
      <c r="E449" s="197">
        <v>0.65</v>
      </c>
      <c r="F449" s="212">
        <f t="shared" si="12"/>
        <v>617.7405</v>
      </c>
      <c r="G449" s="26">
        <f t="shared" si="13"/>
        <v>-126.16495550847458</v>
      </c>
    </row>
    <row r="450" spans="1:7" ht="15" x14ac:dyDescent="0.25">
      <c r="A450" s="71">
        <v>524531</v>
      </c>
      <c r="B450" s="71"/>
      <c r="C450" s="140">
        <v>462.84919371006822</v>
      </c>
      <c r="D450" s="65">
        <v>952.79</v>
      </c>
      <c r="E450" s="197">
        <v>0.65</v>
      </c>
      <c r="F450" s="212">
        <f t="shared" ref="F450:F513" si="14">+D450*E450</f>
        <v>619.31349999999998</v>
      </c>
      <c r="G450" s="26">
        <f t="shared" ref="G450:G513" si="15">+F450-C450</f>
        <v>156.46430628993176</v>
      </c>
    </row>
    <row r="451" spans="1:7" ht="15" x14ac:dyDescent="0.25">
      <c r="A451" s="185">
        <v>211472</v>
      </c>
      <c r="B451" s="130"/>
      <c r="C451" s="186">
        <v>729.94091182364741</v>
      </c>
      <c r="D451" s="75">
        <v>953.97</v>
      </c>
      <c r="E451" s="197">
        <v>0.65</v>
      </c>
      <c r="F451" s="212">
        <f t="shared" si="14"/>
        <v>620.08050000000003</v>
      </c>
      <c r="G451" s="26">
        <f t="shared" si="15"/>
        <v>-109.86041182364738</v>
      </c>
    </row>
    <row r="452" spans="1:7" ht="15" x14ac:dyDescent="0.25">
      <c r="A452" s="71">
        <v>853801</v>
      </c>
      <c r="B452" s="71"/>
      <c r="C452" s="138">
        <v>802.69439393939399</v>
      </c>
      <c r="D452" s="75">
        <v>961.87</v>
      </c>
      <c r="E452" s="197">
        <v>0.65</v>
      </c>
      <c r="F452" s="212">
        <f t="shared" si="14"/>
        <v>625.21550000000002</v>
      </c>
      <c r="G452" s="26">
        <f t="shared" si="15"/>
        <v>-177.47889393939397</v>
      </c>
    </row>
    <row r="453" spans="1:7" ht="15" x14ac:dyDescent="0.25">
      <c r="A453" s="134">
        <v>215936</v>
      </c>
      <c r="B453" s="71"/>
      <c r="C453" s="186">
        <v>787.55</v>
      </c>
      <c r="D453" s="75">
        <v>964.67</v>
      </c>
      <c r="E453" s="197">
        <v>0.65</v>
      </c>
      <c r="F453" s="212">
        <f t="shared" si="14"/>
        <v>627.03549999999996</v>
      </c>
      <c r="G453" s="26">
        <f t="shared" si="15"/>
        <v>-160.5145</v>
      </c>
    </row>
    <row r="454" spans="1:7" ht="15" x14ac:dyDescent="0.25">
      <c r="A454" s="71">
        <v>47986</v>
      </c>
      <c r="B454" s="71"/>
      <c r="C454" s="138">
        <v>619.907523364486</v>
      </c>
      <c r="D454" s="75">
        <v>972.44</v>
      </c>
      <c r="E454" s="197">
        <v>0.65</v>
      </c>
      <c r="F454" s="212">
        <f t="shared" si="14"/>
        <v>632.08600000000001</v>
      </c>
      <c r="G454" s="26">
        <f t="shared" si="15"/>
        <v>12.178476635514016</v>
      </c>
    </row>
    <row r="455" spans="1:7" ht="15" x14ac:dyDescent="0.25">
      <c r="A455" s="185">
        <v>566460</v>
      </c>
      <c r="B455" s="130"/>
      <c r="C455" s="186">
        <v>524.80832264957257</v>
      </c>
      <c r="D455" s="75">
        <v>994.02</v>
      </c>
      <c r="E455" s="197">
        <v>0.65</v>
      </c>
      <c r="F455" s="212">
        <f t="shared" si="14"/>
        <v>646.11300000000006</v>
      </c>
      <c r="G455" s="26">
        <f t="shared" si="15"/>
        <v>121.30467735042748</v>
      </c>
    </row>
    <row r="456" spans="1:7" ht="15" x14ac:dyDescent="0.25">
      <c r="A456" s="71">
        <v>609270</v>
      </c>
      <c r="B456" s="71"/>
      <c r="C456" s="137">
        <v>785.30296296296297</v>
      </c>
      <c r="D456" s="74">
        <v>995.64</v>
      </c>
      <c r="E456" s="197">
        <v>0.65</v>
      </c>
      <c r="F456" s="212">
        <f t="shared" si="14"/>
        <v>647.16600000000005</v>
      </c>
      <c r="G456" s="26">
        <f t="shared" si="15"/>
        <v>-138.13696296296291</v>
      </c>
    </row>
    <row r="457" spans="1:7" ht="15" x14ac:dyDescent="0.25">
      <c r="A457" s="71">
        <v>842433</v>
      </c>
      <c r="B457" s="71"/>
      <c r="C457" s="137">
        <v>840.38735682819379</v>
      </c>
      <c r="D457" s="74">
        <v>1000.59</v>
      </c>
      <c r="E457" s="197">
        <v>0.75</v>
      </c>
      <c r="F457" s="212">
        <f t="shared" si="14"/>
        <v>750.4425</v>
      </c>
      <c r="G457" s="26">
        <f t="shared" si="15"/>
        <v>-89.944856828193792</v>
      </c>
    </row>
    <row r="458" spans="1:7" ht="15" x14ac:dyDescent="0.25">
      <c r="A458" s="71">
        <v>998711</v>
      </c>
      <c r="B458" s="44"/>
      <c r="C458" s="186">
        <v>437.28476237623755</v>
      </c>
      <c r="D458" s="75">
        <v>1004.43</v>
      </c>
      <c r="E458" s="197">
        <v>0.75</v>
      </c>
      <c r="F458" s="212">
        <f t="shared" si="14"/>
        <v>753.32249999999999</v>
      </c>
      <c r="G458" s="26">
        <f t="shared" si="15"/>
        <v>316.03773762376244</v>
      </c>
    </row>
    <row r="459" spans="1:7" ht="15" x14ac:dyDescent="0.25">
      <c r="A459" s="71">
        <v>856824</v>
      </c>
      <c r="B459" s="71"/>
      <c r="C459" s="138">
        <v>830.92373949579826</v>
      </c>
      <c r="D459" s="75">
        <v>1005.03</v>
      </c>
      <c r="E459" s="197">
        <v>0.75</v>
      </c>
      <c r="F459" s="212">
        <f t="shared" si="14"/>
        <v>753.77250000000004</v>
      </c>
      <c r="G459" s="26">
        <f t="shared" si="15"/>
        <v>-77.151239495798222</v>
      </c>
    </row>
    <row r="460" spans="1:7" ht="15" x14ac:dyDescent="0.25">
      <c r="A460" s="44">
        <v>542566</v>
      </c>
      <c r="B460" s="71"/>
      <c r="C460" s="137">
        <v>416.06954743712026</v>
      </c>
      <c r="D460" s="74">
        <v>1007.22</v>
      </c>
      <c r="E460" s="197">
        <v>0.75</v>
      </c>
      <c r="F460" s="212">
        <f t="shared" si="14"/>
        <v>755.41499999999996</v>
      </c>
      <c r="G460" s="26">
        <f t="shared" si="15"/>
        <v>339.3454525628797</v>
      </c>
    </row>
    <row r="461" spans="1:7" ht="15" x14ac:dyDescent="0.25">
      <c r="A461" s="185">
        <v>151871</v>
      </c>
      <c r="B461" s="130"/>
      <c r="C461" s="186">
        <v>841.57487804878053</v>
      </c>
      <c r="D461" s="75">
        <v>1014.49</v>
      </c>
      <c r="E461" s="197">
        <v>0.75</v>
      </c>
      <c r="F461" s="212">
        <f t="shared" si="14"/>
        <v>760.86750000000006</v>
      </c>
      <c r="G461" s="26">
        <f t="shared" si="15"/>
        <v>-80.70737804878047</v>
      </c>
    </row>
    <row r="462" spans="1:7" ht="15" x14ac:dyDescent="0.25">
      <c r="A462" s="44">
        <v>61164</v>
      </c>
      <c r="B462" s="71"/>
      <c r="C462" s="137">
        <v>879.30783163265312</v>
      </c>
      <c r="D462" s="74">
        <v>1019.89</v>
      </c>
      <c r="E462" s="197">
        <v>0.75</v>
      </c>
      <c r="F462" s="212">
        <f t="shared" si="14"/>
        <v>764.91750000000002</v>
      </c>
      <c r="G462" s="26">
        <f t="shared" si="15"/>
        <v>-114.3903316326531</v>
      </c>
    </row>
    <row r="463" spans="1:7" ht="15" x14ac:dyDescent="0.25">
      <c r="A463" s="71">
        <v>88815</v>
      </c>
      <c r="B463" s="71"/>
      <c r="C463" s="138">
        <v>905.70028513238287</v>
      </c>
      <c r="D463" s="75">
        <v>1023.12</v>
      </c>
      <c r="E463" s="197">
        <v>0.75</v>
      </c>
      <c r="F463" s="212">
        <f t="shared" si="14"/>
        <v>767.34</v>
      </c>
      <c r="G463" s="26">
        <f t="shared" si="15"/>
        <v>-138.36028513238284</v>
      </c>
    </row>
    <row r="464" spans="1:7" ht="15" x14ac:dyDescent="0.25">
      <c r="A464" s="185">
        <v>27261</v>
      </c>
      <c r="B464" s="130"/>
      <c r="C464" s="186">
        <v>738.52639065817414</v>
      </c>
      <c r="D464" s="75">
        <v>1032.71</v>
      </c>
      <c r="E464" s="197">
        <v>0.75</v>
      </c>
      <c r="F464" s="212">
        <f t="shared" si="14"/>
        <v>774.53250000000003</v>
      </c>
      <c r="G464" s="26">
        <f t="shared" si="15"/>
        <v>36.006109341825891</v>
      </c>
    </row>
    <row r="465" spans="1:7" ht="15" x14ac:dyDescent="0.25">
      <c r="A465" s="185">
        <v>971125</v>
      </c>
      <c r="B465" s="130"/>
      <c r="C465" s="186">
        <v>877.11403041825088</v>
      </c>
      <c r="D465" s="75">
        <v>1039.82</v>
      </c>
      <c r="E465" s="197">
        <v>0.75</v>
      </c>
      <c r="F465" s="212">
        <f t="shared" si="14"/>
        <v>779.86500000000001</v>
      </c>
      <c r="G465" s="26">
        <f t="shared" si="15"/>
        <v>-97.249030418250868</v>
      </c>
    </row>
    <row r="466" spans="1:7" ht="15" x14ac:dyDescent="0.25">
      <c r="A466" s="71">
        <v>993309</v>
      </c>
      <c r="B466" s="71"/>
      <c r="C466" s="138">
        <v>802.55007322175732</v>
      </c>
      <c r="D466" s="75">
        <v>1041.9100000000001</v>
      </c>
      <c r="E466" s="197">
        <v>0.75</v>
      </c>
      <c r="F466" s="212">
        <f t="shared" si="14"/>
        <v>781.43250000000012</v>
      </c>
      <c r="G466" s="26">
        <f t="shared" si="15"/>
        <v>-21.117573221757198</v>
      </c>
    </row>
    <row r="467" spans="1:7" ht="15" x14ac:dyDescent="0.25">
      <c r="A467" s="185">
        <v>135927</v>
      </c>
      <c r="B467" s="130"/>
      <c r="C467" s="186">
        <v>382.87340277777787</v>
      </c>
      <c r="D467" s="75">
        <v>1045.18</v>
      </c>
      <c r="E467" s="197">
        <v>0.75</v>
      </c>
      <c r="F467" s="212">
        <f t="shared" si="14"/>
        <v>783.88499999999999</v>
      </c>
      <c r="G467" s="26">
        <f t="shared" si="15"/>
        <v>401.01159722222212</v>
      </c>
    </row>
    <row r="468" spans="1:7" ht="15" x14ac:dyDescent="0.25">
      <c r="A468" s="185">
        <v>986117</v>
      </c>
      <c r="B468" s="130"/>
      <c r="C468" s="186">
        <v>854.62278625954195</v>
      </c>
      <c r="D468" s="75">
        <v>1046.28</v>
      </c>
      <c r="E468" s="197">
        <v>0.75</v>
      </c>
      <c r="F468" s="212">
        <f t="shared" si="14"/>
        <v>784.71</v>
      </c>
      <c r="G468" s="26">
        <f t="shared" si="15"/>
        <v>-69.912786259541917</v>
      </c>
    </row>
    <row r="469" spans="1:7" ht="15" x14ac:dyDescent="0.25">
      <c r="A469" s="71">
        <v>567524</v>
      </c>
      <c r="B469" s="71"/>
      <c r="C469" s="186">
        <v>861.84</v>
      </c>
      <c r="D469" s="75">
        <v>1048.71</v>
      </c>
      <c r="E469" s="197">
        <v>0.75</v>
      </c>
      <c r="F469" s="212">
        <f t="shared" si="14"/>
        <v>786.53250000000003</v>
      </c>
      <c r="G469" s="26">
        <f t="shared" si="15"/>
        <v>-75.307500000000005</v>
      </c>
    </row>
    <row r="470" spans="1:7" ht="15" x14ac:dyDescent="0.25">
      <c r="A470" s="44">
        <v>517298</v>
      </c>
      <c r="B470" s="44"/>
      <c r="C470" s="137">
        <v>932.24083240477069</v>
      </c>
      <c r="D470" s="73">
        <v>1049.98</v>
      </c>
      <c r="E470" s="197">
        <v>0.75</v>
      </c>
      <c r="F470" s="212">
        <f t="shared" si="14"/>
        <v>787.48500000000001</v>
      </c>
      <c r="G470" s="26">
        <f t="shared" si="15"/>
        <v>-144.75583240477067</v>
      </c>
    </row>
    <row r="471" spans="1:7" ht="15" x14ac:dyDescent="0.25">
      <c r="A471" s="44">
        <v>870290</v>
      </c>
      <c r="B471" s="71"/>
      <c r="C471" s="137">
        <v>784.0595744680852</v>
      </c>
      <c r="D471" s="74">
        <v>1055.53</v>
      </c>
      <c r="E471" s="197">
        <v>0.75</v>
      </c>
      <c r="F471" s="212">
        <f t="shared" si="14"/>
        <v>791.64750000000004</v>
      </c>
      <c r="G471" s="26">
        <f t="shared" si="15"/>
        <v>7.5879255319148342</v>
      </c>
    </row>
    <row r="472" spans="1:7" ht="15" x14ac:dyDescent="0.25">
      <c r="A472" s="71">
        <v>27486</v>
      </c>
      <c r="B472" s="71"/>
      <c r="C472" s="138">
        <v>737.80558986175129</v>
      </c>
      <c r="D472" s="75">
        <v>1056.79</v>
      </c>
      <c r="E472" s="197">
        <v>0.75</v>
      </c>
      <c r="F472" s="212">
        <f t="shared" si="14"/>
        <v>792.59249999999997</v>
      </c>
      <c r="G472" s="26">
        <f t="shared" si="15"/>
        <v>54.786910138248686</v>
      </c>
    </row>
    <row r="473" spans="1:7" ht="15" x14ac:dyDescent="0.25">
      <c r="A473" s="71">
        <v>996488</v>
      </c>
      <c r="B473" s="71"/>
      <c r="C473" s="186">
        <v>315.00013803680963</v>
      </c>
      <c r="D473" s="75">
        <v>1062.77</v>
      </c>
      <c r="E473" s="197">
        <v>0.75</v>
      </c>
      <c r="F473" s="212">
        <f t="shared" si="14"/>
        <v>797.07749999999999</v>
      </c>
      <c r="G473" s="26">
        <f t="shared" si="15"/>
        <v>482.07736196319036</v>
      </c>
    </row>
    <row r="474" spans="1:7" ht="15" x14ac:dyDescent="0.25">
      <c r="A474" s="71">
        <v>517151</v>
      </c>
      <c r="B474" s="71"/>
      <c r="C474" s="138">
        <v>875.25153846153842</v>
      </c>
      <c r="D474" s="75">
        <v>1077.45</v>
      </c>
      <c r="E474" s="197">
        <v>0.75</v>
      </c>
      <c r="F474" s="212">
        <f t="shared" si="14"/>
        <v>808.08750000000009</v>
      </c>
      <c r="G474" s="26">
        <f t="shared" si="15"/>
        <v>-67.164038461538325</v>
      </c>
    </row>
    <row r="475" spans="1:7" ht="15" x14ac:dyDescent="0.25">
      <c r="A475" s="185">
        <v>530009</v>
      </c>
      <c r="B475" s="130"/>
      <c r="C475" s="186">
        <v>801.60243083003945</v>
      </c>
      <c r="D475" s="75">
        <v>1087.68</v>
      </c>
      <c r="E475" s="197">
        <v>0.75</v>
      </c>
      <c r="F475" s="212">
        <f t="shared" si="14"/>
        <v>815.76</v>
      </c>
      <c r="G475" s="26">
        <f t="shared" si="15"/>
        <v>14.157569169960539</v>
      </c>
    </row>
    <row r="476" spans="1:7" ht="15" x14ac:dyDescent="0.25">
      <c r="A476" s="44">
        <v>931738</v>
      </c>
      <c r="B476" s="71"/>
      <c r="C476" s="137">
        <v>954.33541284403668</v>
      </c>
      <c r="D476" s="74">
        <v>1087.8</v>
      </c>
      <c r="E476" s="197">
        <v>0.75</v>
      </c>
      <c r="F476" s="212">
        <f t="shared" si="14"/>
        <v>815.84999999999991</v>
      </c>
      <c r="G476" s="26">
        <f t="shared" si="15"/>
        <v>-138.48541284403677</v>
      </c>
    </row>
    <row r="477" spans="1:7" ht="15" x14ac:dyDescent="0.25">
      <c r="A477" s="71">
        <v>946029</v>
      </c>
      <c r="B477" s="71"/>
      <c r="C477" s="138">
        <v>673.76338521400771</v>
      </c>
      <c r="D477" s="75">
        <v>1088.1300000000001</v>
      </c>
      <c r="E477" s="197">
        <v>0.75</v>
      </c>
      <c r="F477" s="212">
        <f t="shared" si="14"/>
        <v>816.09750000000008</v>
      </c>
      <c r="G477" s="26">
        <f t="shared" si="15"/>
        <v>142.33411478599237</v>
      </c>
    </row>
    <row r="478" spans="1:7" ht="15" x14ac:dyDescent="0.25">
      <c r="A478" s="185">
        <v>46057</v>
      </c>
      <c r="B478" s="130"/>
      <c r="C478" s="186">
        <v>425.73523015349679</v>
      </c>
      <c r="D478" s="75">
        <v>1106.27</v>
      </c>
      <c r="E478" s="197">
        <v>0.75</v>
      </c>
      <c r="F478" s="212">
        <f t="shared" si="14"/>
        <v>829.70249999999999</v>
      </c>
      <c r="G478" s="26">
        <f t="shared" si="15"/>
        <v>403.9672698465032</v>
      </c>
    </row>
    <row r="479" spans="1:7" ht="15" x14ac:dyDescent="0.25">
      <c r="A479" s="185">
        <v>131526</v>
      </c>
      <c r="B479" s="130"/>
      <c r="C479" s="186">
        <v>877.03517964071852</v>
      </c>
      <c r="D479" s="75">
        <v>1113.2</v>
      </c>
      <c r="E479" s="197">
        <v>0.75</v>
      </c>
      <c r="F479" s="212">
        <f t="shared" si="14"/>
        <v>834.90000000000009</v>
      </c>
      <c r="G479" s="26">
        <f t="shared" si="15"/>
        <v>-42.135179640718434</v>
      </c>
    </row>
    <row r="480" spans="1:7" ht="15" x14ac:dyDescent="0.25">
      <c r="A480" s="71">
        <v>960949</v>
      </c>
      <c r="B480" s="71"/>
      <c r="C480" s="137">
        <v>883.75087155963297</v>
      </c>
      <c r="D480" s="74">
        <v>1116.44</v>
      </c>
      <c r="E480" s="197">
        <v>0.75</v>
      </c>
      <c r="F480" s="212">
        <f t="shared" si="14"/>
        <v>837.33</v>
      </c>
      <c r="G480" s="26">
        <f t="shared" si="15"/>
        <v>-46.420871559632928</v>
      </c>
    </row>
    <row r="481" spans="1:7" ht="15" x14ac:dyDescent="0.25">
      <c r="A481" s="185">
        <v>576354</v>
      </c>
      <c r="B481" s="130"/>
      <c r="C481" s="186">
        <v>493.62510204081644</v>
      </c>
      <c r="D481" s="75">
        <v>1118.72</v>
      </c>
      <c r="E481" s="197">
        <v>0.75</v>
      </c>
      <c r="F481" s="212">
        <f t="shared" si="14"/>
        <v>839.04</v>
      </c>
      <c r="G481" s="26">
        <f t="shared" si="15"/>
        <v>345.41489795918352</v>
      </c>
    </row>
    <row r="482" spans="1:7" ht="15" x14ac:dyDescent="0.25">
      <c r="A482" s="71">
        <v>152443</v>
      </c>
      <c r="B482" s="44"/>
      <c r="C482" s="186">
        <v>769.38946572580642</v>
      </c>
      <c r="D482" s="75">
        <v>1121.75</v>
      </c>
      <c r="E482" s="197">
        <v>0.75</v>
      </c>
      <c r="F482" s="212">
        <f t="shared" si="14"/>
        <v>841.3125</v>
      </c>
      <c r="G482" s="26">
        <f t="shared" si="15"/>
        <v>71.923034274193583</v>
      </c>
    </row>
    <row r="483" spans="1:7" ht="15" x14ac:dyDescent="0.25">
      <c r="A483" s="44">
        <v>26600</v>
      </c>
      <c r="B483" s="71"/>
      <c r="C483" s="137">
        <v>864.82630999999992</v>
      </c>
      <c r="D483" s="74">
        <v>1122.78</v>
      </c>
      <c r="E483" s="197">
        <v>0.75</v>
      </c>
      <c r="F483" s="212">
        <f t="shared" si="14"/>
        <v>842.08500000000004</v>
      </c>
      <c r="G483" s="26">
        <f t="shared" si="15"/>
        <v>-22.741309999999885</v>
      </c>
    </row>
    <row r="484" spans="1:7" ht="15" x14ac:dyDescent="0.25">
      <c r="A484" s="71">
        <v>206536</v>
      </c>
      <c r="B484" s="71"/>
      <c r="C484" s="138">
        <v>942.57578313253009</v>
      </c>
      <c r="D484" s="75">
        <v>1133</v>
      </c>
      <c r="E484" s="197">
        <v>0.75</v>
      </c>
      <c r="F484" s="212">
        <f t="shared" si="14"/>
        <v>849.75</v>
      </c>
      <c r="G484" s="26">
        <f t="shared" si="15"/>
        <v>-92.825783132530091</v>
      </c>
    </row>
    <row r="485" spans="1:7" ht="15" x14ac:dyDescent="0.25">
      <c r="A485" s="71">
        <v>32972</v>
      </c>
      <c r="B485" s="71"/>
      <c r="C485" s="138">
        <v>894.83276553106214</v>
      </c>
      <c r="D485" s="75">
        <v>1140.99</v>
      </c>
      <c r="E485" s="197">
        <v>0.75</v>
      </c>
      <c r="F485" s="212">
        <f t="shared" si="14"/>
        <v>855.74250000000006</v>
      </c>
      <c r="G485" s="26">
        <f t="shared" si="15"/>
        <v>-39.090265531062073</v>
      </c>
    </row>
    <row r="486" spans="1:7" ht="15" x14ac:dyDescent="0.25">
      <c r="A486" s="71">
        <v>125389</v>
      </c>
      <c r="B486" s="71"/>
      <c r="C486" s="138">
        <v>889.76898238747549</v>
      </c>
      <c r="D486" s="75">
        <v>1147.81</v>
      </c>
      <c r="E486" s="197">
        <v>0.75</v>
      </c>
      <c r="F486" s="212">
        <f t="shared" si="14"/>
        <v>860.85749999999996</v>
      </c>
      <c r="G486" s="26">
        <f t="shared" si="15"/>
        <v>-28.91148238747553</v>
      </c>
    </row>
    <row r="487" spans="1:7" ht="15" x14ac:dyDescent="0.25">
      <c r="A487" s="71">
        <v>114688</v>
      </c>
      <c r="B487" s="71"/>
      <c r="C487" s="138">
        <v>1001.302138554217</v>
      </c>
      <c r="D487" s="75">
        <v>1160.72</v>
      </c>
      <c r="E487" s="197">
        <v>0.75</v>
      </c>
      <c r="F487" s="212">
        <f t="shared" si="14"/>
        <v>870.54</v>
      </c>
      <c r="G487" s="26">
        <f t="shared" si="15"/>
        <v>-130.76213855421702</v>
      </c>
    </row>
    <row r="488" spans="1:7" ht="15" x14ac:dyDescent="0.25">
      <c r="A488" s="71">
        <v>130765</v>
      </c>
      <c r="B488" s="71"/>
      <c r="C488" s="138">
        <v>1028.3473823529412</v>
      </c>
      <c r="D488" s="75">
        <v>1174.6400000000001</v>
      </c>
      <c r="E488" s="197">
        <v>0.75</v>
      </c>
      <c r="F488" s="212">
        <f t="shared" si="14"/>
        <v>880.98</v>
      </c>
      <c r="G488" s="26">
        <f t="shared" si="15"/>
        <v>-147.36738235294115</v>
      </c>
    </row>
    <row r="489" spans="1:7" ht="15" x14ac:dyDescent="0.25">
      <c r="A489" s="71">
        <v>206838</v>
      </c>
      <c r="B489" s="71"/>
      <c r="C489" s="138">
        <v>978.88277108433738</v>
      </c>
      <c r="D489" s="75">
        <v>1185.05</v>
      </c>
      <c r="E489" s="197">
        <v>0.75</v>
      </c>
      <c r="F489" s="212">
        <f t="shared" si="14"/>
        <v>888.78749999999991</v>
      </c>
      <c r="G489" s="26">
        <f t="shared" si="15"/>
        <v>-90.095271084337469</v>
      </c>
    </row>
    <row r="490" spans="1:7" ht="15" x14ac:dyDescent="0.25">
      <c r="A490" s="44">
        <v>41446</v>
      </c>
      <c r="B490" s="71"/>
      <c r="C490" s="137">
        <v>834.30180404354587</v>
      </c>
      <c r="D490" s="74">
        <v>1189.29</v>
      </c>
      <c r="E490" s="197">
        <v>0.75</v>
      </c>
      <c r="F490" s="212">
        <f t="shared" si="14"/>
        <v>891.96749999999997</v>
      </c>
      <c r="G490" s="26">
        <f t="shared" si="15"/>
        <v>57.665695956454101</v>
      </c>
    </row>
    <row r="491" spans="1:7" ht="15" x14ac:dyDescent="0.25">
      <c r="A491" s="71">
        <v>552201</v>
      </c>
      <c r="B491" s="71"/>
      <c r="C491" s="138">
        <v>1014.363224852071</v>
      </c>
      <c r="D491" s="75">
        <v>1197.1500000000001</v>
      </c>
      <c r="E491" s="197">
        <v>0.75</v>
      </c>
      <c r="F491" s="212">
        <f t="shared" si="14"/>
        <v>897.86250000000007</v>
      </c>
      <c r="G491" s="26">
        <f t="shared" si="15"/>
        <v>-116.5007248520709</v>
      </c>
    </row>
    <row r="492" spans="1:7" ht="15" x14ac:dyDescent="0.25">
      <c r="A492" s="71">
        <v>890424</v>
      </c>
      <c r="B492" s="71"/>
      <c r="C492" s="138">
        <v>1040.9543789473682</v>
      </c>
      <c r="D492" s="75">
        <v>1202.92</v>
      </c>
      <c r="E492" s="197">
        <v>0.75</v>
      </c>
      <c r="F492" s="212">
        <f t="shared" si="14"/>
        <v>902.19</v>
      </c>
      <c r="G492" s="26">
        <f t="shared" si="15"/>
        <v>-138.76437894736819</v>
      </c>
    </row>
    <row r="493" spans="1:7" ht="15" x14ac:dyDescent="0.25">
      <c r="A493" s="71">
        <v>26441</v>
      </c>
      <c r="B493" s="71"/>
      <c r="C493" s="137">
        <v>886.86031708667952</v>
      </c>
      <c r="D493" s="74">
        <v>1206.3900000000001</v>
      </c>
      <c r="E493" s="197">
        <v>0.75</v>
      </c>
      <c r="F493" s="212">
        <f t="shared" si="14"/>
        <v>904.79250000000002</v>
      </c>
      <c r="G493" s="26">
        <f t="shared" si="15"/>
        <v>17.932182913320503</v>
      </c>
    </row>
    <row r="494" spans="1:7" ht="15" x14ac:dyDescent="0.25">
      <c r="A494" s="71">
        <v>911362</v>
      </c>
      <c r="B494" s="44"/>
      <c r="C494" s="186">
        <v>946.92502941176485</v>
      </c>
      <c r="D494" s="75">
        <v>1206.43</v>
      </c>
      <c r="E494" s="197">
        <v>0.75</v>
      </c>
      <c r="F494" s="212">
        <f t="shared" si="14"/>
        <v>904.82249999999999</v>
      </c>
      <c r="G494" s="26">
        <f t="shared" si="15"/>
        <v>-42.102529411764863</v>
      </c>
    </row>
    <row r="495" spans="1:7" ht="15" x14ac:dyDescent="0.25">
      <c r="A495" s="71">
        <v>86858</v>
      </c>
      <c r="B495" s="71"/>
      <c r="C495" s="138">
        <v>1026.8460612691467</v>
      </c>
      <c r="D495" s="75">
        <v>1210.4100000000001</v>
      </c>
      <c r="E495" s="197">
        <v>0.75</v>
      </c>
      <c r="F495" s="212">
        <f t="shared" si="14"/>
        <v>907.80750000000012</v>
      </c>
      <c r="G495" s="26">
        <f t="shared" si="15"/>
        <v>-119.03856126914661</v>
      </c>
    </row>
    <row r="496" spans="1:7" ht="15" x14ac:dyDescent="0.25">
      <c r="A496" s="44">
        <v>3493</v>
      </c>
      <c r="B496" s="71"/>
      <c r="C496" s="137">
        <v>1024.4290531914894</v>
      </c>
      <c r="D496" s="74">
        <v>1216.32</v>
      </c>
      <c r="E496" s="197">
        <v>0.75</v>
      </c>
      <c r="F496" s="212">
        <f t="shared" si="14"/>
        <v>912.24</v>
      </c>
      <c r="G496" s="26">
        <f t="shared" si="15"/>
        <v>-112.18905319148939</v>
      </c>
    </row>
    <row r="497" spans="1:7" ht="15" x14ac:dyDescent="0.25">
      <c r="A497" s="185">
        <v>48598</v>
      </c>
      <c r="B497" s="130"/>
      <c r="C497" s="186">
        <v>1039.1501901140684</v>
      </c>
      <c r="D497" s="75">
        <v>1220.7</v>
      </c>
      <c r="E497" s="197">
        <v>0.75</v>
      </c>
      <c r="F497" s="212">
        <f t="shared" si="14"/>
        <v>915.52500000000009</v>
      </c>
      <c r="G497" s="26">
        <f t="shared" si="15"/>
        <v>-123.62519011406835</v>
      </c>
    </row>
    <row r="498" spans="1:7" ht="15" x14ac:dyDescent="0.25">
      <c r="A498" s="44">
        <v>86727</v>
      </c>
      <c r="B498" s="71"/>
      <c r="C498" s="137">
        <v>936.81245283018859</v>
      </c>
      <c r="D498" s="74">
        <v>1223.95</v>
      </c>
      <c r="E498" s="197">
        <v>0.75</v>
      </c>
      <c r="F498" s="212">
        <f t="shared" si="14"/>
        <v>917.96250000000009</v>
      </c>
      <c r="G498" s="26">
        <f t="shared" si="15"/>
        <v>-18.849952830188499</v>
      </c>
    </row>
    <row r="499" spans="1:7" ht="15" x14ac:dyDescent="0.25">
      <c r="A499" s="71">
        <v>130864</v>
      </c>
      <c r="B499" s="71"/>
      <c r="C499" s="138">
        <v>1092.3570951417005</v>
      </c>
      <c r="D499" s="75">
        <v>1233.98</v>
      </c>
      <c r="E499" s="197">
        <v>0.75</v>
      </c>
      <c r="F499" s="212">
        <f t="shared" si="14"/>
        <v>925.48500000000001</v>
      </c>
      <c r="G499" s="26">
        <f t="shared" si="15"/>
        <v>-166.87209514170047</v>
      </c>
    </row>
    <row r="500" spans="1:7" ht="15" x14ac:dyDescent="0.25">
      <c r="A500" s="44">
        <v>65879</v>
      </c>
      <c r="B500" s="44"/>
      <c r="C500" s="137">
        <v>883.78220860566444</v>
      </c>
      <c r="D500" s="73">
        <v>1235.3400000000001</v>
      </c>
      <c r="E500" s="197">
        <v>0.75</v>
      </c>
      <c r="F500" s="212">
        <f t="shared" si="14"/>
        <v>926.50500000000011</v>
      </c>
      <c r="G500" s="26">
        <f t="shared" si="15"/>
        <v>42.722791394335673</v>
      </c>
    </row>
    <row r="501" spans="1:7" ht="15" x14ac:dyDescent="0.25">
      <c r="A501" s="185">
        <v>69977</v>
      </c>
      <c r="B501" s="130"/>
      <c r="C501" s="186">
        <v>1091.6834615384616</v>
      </c>
      <c r="D501" s="75">
        <v>1244.43</v>
      </c>
      <c r="E501" s="197">
        <v>0.75</v>
      </c>
      <c r="F501" s="212">
        <f t="shared" si="14"/>
        <v>933.32249999999999</v>
      </c>
      <c r="G501" s="26">
        <f t="shared" si="15"/>
        <v>-158.36096153846165</v>
      </c>
    </row>
    <row r="502" spans="1:7" ht="15" x14ac:dyDescent="0.25">
      <c r="A502" s="71">
        <v>134800</v>
      </c>
      <c r="B502" s="71"/>
      <c r="C502" s="138">
        <v>1109.3248270750989</v>
      </c>
      <c r="D502" s="75">
        <v>1248.08</v>
      </c>
      <c r="E502" s="197">
        <v>0.75</v>
      </c>
      <c r="F502" s="212">
        <f t="shared" si="14"/>
        <v>936.06</v>
      </c>
      <c r="G502" s="26">
        <f t="shared" si="15"/>
        <v>-173.26482707509899</v>
      </c>
    </row>
    <row r="503" spans="1:7" ht="15" x14ac:dyDescent="0.25">
      <c r="A503" s="71">
        <v>101107</v>
      </c>
      <c r="B503" s="71"/>
      <c r="C503" s="137">
        <v>951.29960784313721</v>
      </c>
      <c r="D503" s="74">
        <v>1253.96</v>
      </c>
      <c r="E503" s="197">
        <v>0.75</v>
      </c>
      <c r="F503" s="212">
        <f t="shared" si="14"/>
        <v>940.47</v>
      </c>
      <c r="G503" s="26">
        <f t="shared" si="15"/>
        <v>-10.829607843137182</v>
      </c>
    </row>
    <row r="504" spans="1:7" ht="15" x14ac:dyDescent="0.25">
      <c r="A504" s="71">
        <v>890369</v>
      </c>
      <c r="B504" s="71"/>
      <c r="C504" s="138">
        <v>972.11678705047848</v>
      </c>
      <c r="D504" s="75">
        <v>1278.75</v>
      </c>
      <c r="E504" s="197">
        <v>0.75</v>
      </c>
      <c r="F504" s="212">
        <f t="shared" si="14"/>
        <v>959.0625</v>
      </c>
      <c r="G504" s="26">
        <f t="shared" si="15"/>
        <v>-13.054287050478479</v>
      </c>
    </row>
    <row r="505" spans="1:7" ht="15" x14ac:dyDescent="0.25">
      <c r="A505" s="185">
        <v>523883</v>
      </c>
      <c r="B505" s="130"/>
      <c r="C505" s="186">
        <v>877.09553317986695</v>
      </c>
      <c r="D505" s="75">
        <v>1284.7</v>
      </c>
      <c r="E505" s="197">
        <v>0.75</v>
      </c>
      <c r="F505" s="212">
        <f t="shared" si="14"/>
        <v>963.52500000000009</v>
      </c>
      <c r="G505" s="26">
        <f t="shared" si="15"/>
        <v>86.429466820133143</v>
      </c>
    </row>
    <row r="506" spans="1:7" ht="15" x14ac:dyDescent="0.25">
      <c r="A506" s="44">
        <v>843755</v>
      </c>
      <c r="B506" s="71"/>
      <c r="C506" s="137">
        <v>1102.2524812030076</v>
      </c>
      <c r="D506" s="74">
        <v>1289.33</v>
      </c>
      <c r="E506" s="197">
        <v>0.75</v>
      </c>
      <c r="F506" s="212">
        <f t="shared" si="14"/>
        <v>966.99749999999995</v>
      </c>
      <c r="G506" s="26">
        <f t="shared" si="15"/>
        <v>-135.25498120300767</v>
      </c>
    </row>
    <row r="507" spans="1:7" ht="15" x14ac:dyDescent="0.25">
      <c r="A507" s="71">
        <v>145929</v>
      </c>
      <c r="B507" s="71"/>
      <c r="C507" s="138">
        <v>932.88985089463222</v>
      </c>
      <c r="D507" s="75">
        <v>1294.78</v>
      </c>
      <c r="E507" s="197">
        <v>0.75</v>
      </c>
      <c r="F507" s="212">
        <f t="shared" si="14"/>
        <v>971.08500000000004</v>
      </c>
      <c r="G507" s="26">
        <f t="shared" si="15"/>
        <v>38.195149105367818</v>
      </c>
    </row>
    <row r="508" spans="1:7" ht="15" x14ac:dyDescent="0.25">
      <c r="A508" s="44">
        <v>504615</v>
      </c>
      <c r="B508" s="71"/>
      <c r="C508" s="137">
        <v>1074.7358846918489</v>
      </c>
      <c r="D508" s="74">
        <v>1296.22</v>
      </c>
      <c r="E508" s="197">
        <v>0.75</v>
      </c>
      <c r="F508" s="212">
        <f t="shared" si="14"/>
        <v>972.16499999999996</v>
      </c>
      <c r="G508" s="26">
        <f t="shared" si="15"/>
        <v>-102.57088469184896</v>
      </c>
    </row>
    <row r="509" spans="1:7" ht="15" x14ac:dyDescent="0.25">
      <c r="A509" s="71">
        <v>223211</v>
      </c>
      <c r="B509" s="71"/>
      <c r="C509" s="138">
        <v>1118.4199353707415</v>
      </c>
      <c r="D509" s="75">
        <v>1303.0899999999999</v>
      </c>
      <c r="E509" s="197">
        <v>0.75</v>
      </c>
      <c r="F509" s="212">
        <f t="shared" si="14"/>
        <v>977.31749999999988</v>
      </c>
      <c r="G509" s="26">
        <f t="shared" si="15"/>
        <v>-141.10243537074166</v>
      </c>
    </row>
    <row r="510" spans="1:7" ht="15" x14ac:dyDescent="0.25">
      <c r="A510" s="187">
        <v>517134</v>
      </c>
      <c r="B510" s="61"/>
      <c r="C510" s="138">
        <v>1062.5783101391651</v>
      </c>
      <c r="D510" s="65">
        <v>1307.55</v>
      </c>
      <c r="E510" s="197">
        <v>0.75</v>
      </c>
      <c r="F510" s="212">
        <f t="shared" si="14"/>
        <v>980.66249999999991</v>
      </c>
      <c r="G510" s="26">
        <f t="shared" si="15"/>
        <v>-81.91581013916516</v>
      </c>
    </row>
    <row r="511" spans="1:7" ht="15" x14ac:dyDescent="0.25">
      <c r="A511" s="185">
        <v>576465</v>
      </c>
      <c r="B511" s="130"/>
      <c r="C511" s="186">
        <v>1096.1398299319728</v>
      </c>
      <c r="D511" s="75">
        <v>1311.02</v>
      </c>
      <c r="E511" s="197">
        <v>0.75</v>
      </c>
      <c r="F511" s="212">
        <f t="shared" si="14"/>
        <v>983.26499999999999</v>
      </c>
      <c r="G511" s="26">
        <f t="shared" si="15"/>
        <v>-112.87482993197284</v>
      </c>
    </row>
    <row r="512" spans="1:7" ht="15" x14ac:dyDescent="0.25">
      <c r="A512" s="71">
        <v>223310</v>
      </c>
      <c r="B512" s="71"/>
      <c r="C512" s="138">
        <v>1086.22</v>
      </c>
      <c r="D512" s="75">
        <v>1318.16</v>
      </c>
      <c r="E512" s="197">
        <v>0.75</v>
      </c>
      <c r="F512" s="212">
        <f t="shared" si="14"/>
        <v>988.62000000000012</v>
      </c>
      <c r="G512" s="26">
        <f t="shared" si="15"/>
        <v>-97.599999999999909</v>
      </c>
    </row>
    <row r="513" spans="1:7" ht="15" x14ac:dyDescent="0.25">
      <c r="A513" s="185">
        <v>208640</v>
      </c>
      <c r="B513" s="130"/>
      <c r="C513" s="186">
        <v>1121.2472727272727</v>
      </c>
      <c r="D513" s="75">
        <v>1318.92</v>
      </c>
      <c r="E513" s="197">
        <v>0.75</v>
      </c>
      <c r="F513" s="212">
        <f t="shared" si="14"/>
        <v>989.19</v>
      </c>
      <c r="G513" s="26">
        <f t="shared" si="15"/>
        <v>-132.05727272727268</v>
      </c>
    </row>
    <row r="514" spans="1:7" ht="15" x14ac:dyDescent="0.25">
      <c r="A514" s="71">
        <v>890494</v>
      </c>
      <c r="B514" s="71"/>
      <c r="C514" s="138">
        <v>1084.0876855895197</v>
      </c>
      <c r="D514" s="75">
        <v>1324.21</v>
      </c>
      <c r="E514" s="197">
        <v>0.75</v>
      </c>
      <c r="F514" s="212">
        <f t="shared" ref="F514:F577" si="16">+D514*E514</f>
        <v>993.15750000000003</v>
      </c>
      <c r="G514" s="26">
        <f t="shared" ref="G514:G577" si="17">+F514-C514</f>
        <v>-90.930185589519624</v>
      </c>
    </row>
    <row r="515" spans="1:7" ht="15" x14ac:dyDescent="0.25">
      <c r="A515" s="185">
        <v>514769</v>
      </c>
      <c r="B515" s="130"/>
      <c r="C515" s="186">
        <v>1087.7022511050834</v>
      </c>
      <c r="D515" s="75">
        <v>1326.96</v>
      </c>
      <c r="E515" s="197">
        <v>0.75</v>
      </c>
      <c r="F515" s="212">
        <f t="shared" si="16"/>
        <v>995.22</v>
      </c>
      <c r="G515" s="26">
        <f t="shared" si="17"/>
        <v>-92.482251105083378</v>
      </c>
    </row>
    <row r="516" spans="1:7" ht="15" x14ac:dyDescent="0.25">
      <c r="A516" s="185">
        <v>572166</v>
      </c>
      <c r="B516" s="130"/>
      <c r="C516" s="186">
        <v>1132.1487283236995</v>
      </c>
      <c r="D516" s="75">
        <v>1338.7</v>
      </c>
      <c r="E516" s="197">
        <v>0.75</v>
      </c>
      <c r="F516" s="212">
        <f t="shared" si="16"/>
        <v>1004.0250000000001</v>
      </c>
      <c r="G516" s="26">
        <f t="shared" si="17"/>
        <v>-128.12372832369942</v>
      </c>
    </row>
    <row r="517" spans="1:7" ht="15" x14ac:dyDescent="0.25">
      <c r="A517" s="71">
        <v>576842</v>
      </c>
      <c r="B517" s="71"/>
      <c r="C517" s="137">
        <v>1060.9275918367346</v>
      </c>
      <c r="D517" s="74">
        <v>1346.1</v>
      </c>
      <c r="E517" s="197">
        <v>0.75</v>
      </c>
      <c r="F517" s="212">
        <f t="shared" si="16"/>
        <v>1009.5749999999999</v>
      </c>
      <c r="G517" s="26">
        <f t="shared" si="17"/>
        <v>-51.352591836734632</v>
      </c>
    </row>
    <row r="518" spans="1:7" ht="15" x14ac:dyDescent="0.25">
      <c r="A518" s="71">
        <v>850076</v>
      </c>
      <c r="B518" s="71"/>
      <c r="C518" s="138">
        <v>1156.8989032258066</v>
      </c>
      <c r="D518" s="75">
        <v>1357.39</v>
      </c>
      <c r="E518" s="197">
        <v>0.75</v>
      </c>
      <c r="F518" s="212">
        <f t="shared" si="16"/>
        <v>1018.0425</v>
      </c>
      <c r="G518" s="26">
        <f t="shared" si="17"/>
        <v>-138.85640322580662</v>
      </c>
    </row>
    <row r="519" spans="1:7" ht="15" x14ac:dyDescent="0.25">
      <c r="A519" s="71">
        <v>219179</v>
      </c>
      <c r="B519" s="71"/>
      <c r="C519" s="138">
        <v>1015.95912</v>
      </c>
      <c r="D519" s="75">
        <v>1362.62</v>
      </c>
      <c r="E519" s="197">
        <v>0.75</v>
      </c>
      <c r="F519" s="212">
        <f t="shared" si="16"/>
        <v>1021.9649999999999</v>
      </c>
      <c r="G519" s="26">
        <f t="shared" si="17"/>
        <v>6.0058799999999337</v>
      </c>
    </row>
    <row r="520" spans="1:7" ht="15" x14ac:dyDescent="0.25">
      <c r="A520" s="71">
        <v>571735</v>
      </c>
      <c r="B520" s="71"/>
      <c r="C520" s="137">
        <v>1130.8511320754717</v>
      </c>
      <c r="D520" s="73">
        <v>1370.97</v>
      </c>
      <c r="E520" s="197">
        <v>0.75</v>
      </c>
      <c r="F520" s="212">
        <f t="shared" si="16"/>
        <v>1028.2275</v>
      </c>
      <c r="G520" s="26">
        <f t="shared" si="17"/>
        <v>-102.62363207547173</v>
      </c>
    </row>
    <row r="521" spans="1:7" ht="15" x14ac:dyDescent="0.25">
      <c r="A521" s="71">
        <v>113151</v>
      </c>
      <c r="B521" s="44"/>
      <c r="C521" s="186">
        <v>1070.4162925851704</v>
      </c>
      <c r="D521" s="75">
        <v>1371.26</v>
      </c>
      <c r="E521" s="197">
        <v>0.75</v>
      </c>
      <c r="F521" s="212">
        <f t="shared" si="16"/>
        <v>1028.4449999999999</v>
      </c>
      <c r="G521" s="26">
        <f t="shared" si="17"/>
        <v>-41.971292585170431</v>
      </c>
    </row>
    <row r="522" spans="1:7" ht="15" x14ac:dyDescent="0.25">
      <c r="A522" s="71">
        <v>574929</v>
      </c>
      <c r="B522" s="44"/>
      <c r="C522" s="186">
        <v>1106.9397968397291</v>
      </c>
      <c r="D522" s="75">
        <v>1389.8</v>
      </c>
      <c r="E522" s="197">
        <v>0.75</v>
      </c>
      <c r="F522" s="212">
        <f t="shared" si="16"/>
        <v>1042.3499999999999</v>
      </c>
      <c r="G522" s="26">
        <f t="shared" si="17"/>
        <v>-64.589796839729161</v>
      </c>
    </row>
    <row r="523" spans="1:7" ht="15" x14ac:dyDescent="0.25">
      <c r="A523" s="185">
        <v>976212</v>
      </c>
      <c r="B523" s="130"/>
      <c r="C523" s="186">
        <v>890.27428571428561</v>
      </c>
      <c r="D523" s="75">
        <v>1396.94</v>
      </c>
      <c r="E523" s="197">
        <v>0.75</v>
      </c>
      <c r="F523" s="212">
        <f t="shared" si="16"/>
        <v>1047.7049999999999</v>
      </c>
      <c r="G523" s="26">
        <f t="shared" si="17"/>
        <v>157.43071428571432</v>
      </c>
    </row>
    <row r="524" spans="1:7" ht="15" x14ac:dyDescent="0.25">
      <c r="A524" s="71">
        <v>911834</v>
      </c>
      <c r="B524" s="71"/>
      <c r="C524" s="138">
        <v>1042.9487965722801</v>
      </c>
      <c r="D524" s="75">
        <v>1417.92</v>
      </c>
      <c r="E524" s="197">
        <v>0.75</v>
      </c>
      <c r="F524" s="212">
        <f t="shared" si="16"/>
        <v>1063.44</v>
      </c>
      <c r="G524" s="26">
        <f t="shared" si="17"/>
        <v>20.491203427719938</v>
      </c>
    </row>
    <row r="525" spans="1:7" ht="15" x14ac:dyDescent="0.25">
      <c r="A525" s="71">
        <v>51021</v>
      </c>
      <c r="B525" s="71"/>
      <c r="C525" s="189">
        <v>1246.5478881987578</v>
      </c>
      <c r="D525" s="190">
        <v>1430.33</v>
      </c>
      <c r="E525" s="197">
        <v>0.75</v>
      </c>
      <c r="F525" s="212">
        <f t="shared" si="16"/>
        <v>1072.7474999999999</v>
      </c>
      <c r="G525" s="26">
        <f t="shared" si="17"/>
        <v>-173.8003881987579</v>
      </c>
    </row>
    <row r="526" spans="1:7" ht="15" x14ac:dyDescent="0.25">
      <c r="A526" s="71">
        <v>871873</v>
      </c>
      <c r="B526" s="71"/>
      <c r="C526" s="138">
        <v>1229.8010638297872</v>
      </c>
      <c r="D526" s="75">
        <v>1442.06</v>
      </c>
      <c r="E526" s="197">
        <v>0.75</v>
      </c>
      <c r="F526" s="212">
        <f t="shared" si="16"/>
        <v>1081.5450000000001</v>
      </c>
      <c r="G526" s="26">
        <f t="shared" si="17"/>
        <v>-148.25606382978708</v>
      </c>
    </row>
    <row r="527" spans="1:7" ht="15" x14ac:dyDescent="0.25">
      <c r="A527" s="71">
        <v>960717</v>
      </c>
      <c r="B527" s="71"/>
      <c r="C527" s="137">
        <v>942.50602805999029</v>
      </c>
      <c r="D527" s="73">
        <v>1467.85</v>
      </c>
      <c r="E527" s="197">
        <v>0.75</v>
      </c>
      <c r="F527" s="212">
        <f t="shared" si="16"/>
        <v>1100.8874999999998</v>
      </c>
      <c r="G527" s="26">
        <f t="shared" si="17"/>
        <v>158.38147194000953</v>
      </c>
    </row>
    <row r="528" spans="1:7" ht="15" x14ac:dyDescent="0.25">
      <c r="A528" s="44">
        <v>76346</v>
      </c>
      <c r="B528" s="44"/>
      <c r="C528" s="186">
        <v>1070.42</v>
      </c>
      <c r="D528" s="75">
        <v>1475.69</v>
      </c>
      <c r="E528" s="197">
        <v>0.75</v>
      </c>
      <c r="F528" s="212">
        <f t="shared" si="16"/>
        <v>1106.7674999999999</v>
      </c>
      <c r="G528" s="26">
        <f t="shared" si="17"/>
        <v>36.347499999999854</v>
      </c>
    </row>
    <row r="529" spans="1:7" ht="15" x14ac:dyDescent="0.25">
      <c r="A529" s="44">
        <v>209141</v>
      </c>
      <c r="B529" s="71"/>
      <c r="C529" s="137">
        <v>1186.1063333333334</v>
      </c>
      <c r="D529" s="74">
        <v>1488</v>
      </c>
      <c r="E529" s="197">
        <v>0.75</v>
      </c>
      <c r="F529" s="212">
        <f t="shared" si="16"/>
        <v>1116</v>
      </c>
      <c r="G529" s="26">
        <f t="shared" si="17"/>
        <v>-70.106333333333396</v>
      </c>
    </row>
    <row r="530" spans="1:7" ht="15" x14ac:dyDescent="0.25">
      <c r="A530" s="185">
        <v>606084</v>
      </c>
      <c r="B530" s="130"/>
      <c r="C530" s="186">
        <v>1307.75</v>
      </c>
      <c r="D530" s="75">
        <v>1516.42</v>
      </c>
      <c r="E530" s="197">
        <v>0.75</v>
      </c>
      <c r="F530" s="212">
        <f t="shared" si="16"/>
        <v>1137.3150000000001</v>
      </c>
      <c r="G530" s="26">
        <f t="shared" si="17"/>
        <v>-170.43499999999995</v>
      </c>
    </row>
    <row r="531" spans="1:7" ht="15" x14ac:dyDescent="0.25">
      <c r="A531" s="71">
        <v>890174</v>
      </c>
      <c r="B531" s="71"/>
      <c r="C531" s="138">
        <v>1305.5079343220339</v>
      </c>
      <c r="D531" s="75">
        <v>1523.32</v>
      </c>
      <c r="E531" s="197">
        <v>0.75</v>
      </c>
      <c r="F531" s="212">
        <f t="shared" si="16"/>
        <v>1142.49</v>
      </c>
      <c r="G531" s="26">
        <f t="shared" si="17"/>
        <v>-163.01793432203385</v>
      </c>
    </row>
    <row r="532" spans="1:7" ht="15" x14ac:dyDescent="0.25">
      <c r="A532" s="71">
        <v>972878</v>
      </c>
      <c r="B532" s="71"/>
      <c r="C532" s="138">
        <v>1248.3431603773586</v>
      </c>
      <c r="D532" s="75">
        <v>1531.65</v>
      </c>
      <c r="E532" s="197">
        <v>0.75</v>
      </c>
      <c r="F532" s="212">
        <f t="shared" si="16"/>
        <v>1148.7375000000002</v>
      </c>
      <c r="G532" s="26">
        <f t="shared" si="17"/>
        <v>-99.60566037735839</v>
      </c>
    </row>
    <row r="533" spans="1:7" ht="15" x14ac:dyDescent="0.25">
      <c r="A533" s="71">
        <v>122672</v>
      </c>
      <c r="B533" s="71"/>
      <c r="C533" s="138">
        <v>1254.4375017566272</v>
      </c>
      <c r="D533" s="75">
        <v>1532.4</v>
      </c>
      <c r="E533" s="197">
        <v>0.75</v>
      </c>
      <c r="F533" s="212">
        <f t="shared" si="16"/>
        <v>1149.3000000000002</v>
      </c>
      <c r="G533" s="26">
        <f t="shared" si="17"/>
        <v>-105.13750175662699</v>
      </c>
    </row>
    <row r="534" spans="1:7" ht="15" x14ac:dyDescent="0.25">
      <c r="A534" s="71">
        <v>143514</v>
      </c>
      <c r="B534" s="71"/>
      <c r="C534" s="138">
        <v>1203.1074107142858</v>
      </c>
      <c r="D534" s="75">
        <v>1557.77</v>
      </c>
      <c r="E534" s="197">
        <v>0.75</v>
      </c>
      <c r="F534" s="212">
        <f t="shared" si="16"/>
        <v>1168.3274999999999</v>
      </c>
      <c r="G534" s="26">
        <f t="shared" si="17"/>
        <v>-34.779910714285961</v>
      </c>
    </row>
    <row r="535" spans="1:7" ht="15" x14ac:dyDescent="0.25">
      <c r="A535" s="71">
        <v>970826</v>
      </c>
      <c r="B535" s="71"/>
      <c r="C535" s="138">
        <v>1338.3066666666666</v>
      </c>
      <c r="D535" s="75">
        <v>1559.01</v>
      </c>
      <c r="E535" s="197">
        <v>0.75</v>
      </c>
      <c r="F535" s="212">
        <f t="shared" si="16"/>
        <v>1169.2574999999999</v>
      </c>
      <c r="G535" s="26">
        <f t="shared" si="17"/>
        <v>-169.04916666666668</v>
      </c>
    </row>
    <row r="536" spans="1:7" ht="15" x14ac:dyDescent="0.25">
      <c r="A536" s="185">
        <v>144632</v>
      </c>
      <c r="B536" s="130"/>
      <c r="C536" s="186">
        <v>1302.9688390501319</v>
      </c>
      <c r="D536" s="65">
        <v>1561.92</v>
      </c>
      <c r="E536" s="197">
        <v>0.75</v>
      </c>
      <c r="F536" s="212">
        <f t="shared" si="16"/>
        <v>1171.44</v>
      </c>
      <c r="G536" s="26">
        <f t="shared" si="17"/>
        <v>-131.52883905013186</v>
      </c>
    </row>
    <row r="537" spans="1:7" ht="15" x14ac:dyDescent="0.25">
      <c r="A537" s="44">
        <v>839133</v>
      </c>
      <c r="B537" s="44"/>
      <c r="C537" s="186">
        <v>694.43999999999994</v>
      </c>
      <c r="D537" s="75">
        <v>1582.46</v>
      </c>
      <c r="E537" s="197">
        <v>0.75</v>
      </c>
      <c r="F537" s="212">
        <f t="shared" si="16"/>
        <v>1186.845</v>
      </c>
      <c r="G537" s="26">
        <f t="shared" si="17"/>
        <v>492.40500000000009</v>
      </c>
    </row>
    <row r="538" spans="1:7" ht="15" x14ac:dyDescent="0.25">
      <c r="A538" s="44">
        <v>996520</v>
      </c>
      <c r="B538" s="71"/>
      <c r="C538" s="137">
        <v>1047.9650865800868</v>
      </c>
      <c r="D538" s="74">
        <v>1590.02</v>
      </c>
      <c r="E538" s="197">
        <v>0.75</v>
      </c>
      <c r="F538" s="212">
        <f t="shared" si="16"/>
        <v>1192.5149999999999</v>
      </c>
      <c r="G538" s="26">
        <f t="shared" si="17"/>
        <v>144.54991341991308</v>
      </c>
    </row>
    <row r="539" spans="1:7" ht="15" x14ac:dyDescent="0.25">
      <c r="A539" s="185">
        <v>943376</v>
      </c>
      <c r="B539" s="130"/>
      <c r="C539" s="186">
        <v>1510.3555202312139</v>
      </c>
      <c r="D539" s="75">
        <v>1595.69</v>
      </c>
      <c r="E539" s="197">
        <v>0.75</v>
      </c>
      <c r="F539" s="212">
        <f t="shared" si="16"/>
        <v>1196.7674999999999</v>
      </c>
      <c r="G539" s="26">
        <f t="shared" si="17"/>
        <v>-313.58802023121393</v>
      </c>
    </row>
    <row r="540" spans="1:7" ht="15" x14ac:dyDescent="0.25">
      <c r="A540" s="71">
        <v>145807</v>
      </c>
      <c r="B540" s="71"/>
      <c r="C540" s="137">
        <v>1284.5437274549099</v>
      </c>
      <c r="D540" s="74">
        <v>1598.74</v>
      </c>
      <c r="E540" s="197">
        <v>0.75</v>
      </c>
      <c r="F540" s="212">
        <f t="shared" si="16"/>
        <v>1199.0550000000001</v>
      </c>
      <c r="G540" s="26">
        <f t="shared" si="17"/>
        <v>-85.488727454909849</v>
      </c>
    </row>
    <row r="541" spans="1:7" ht="15" x14ac:dyDescent="0.25">
      <c r="A541" s="71">
        <v>74510</v>
      </c>
      <c r="B541" s="71"/>
      <c r="C541" s="137">
        <v>1056.3109523809526</v>
      </c>
      <c r="D541" s="74">
        <v>1600.78</v>
      </c>
      <c r="E541" s="197">
        <v>0.75</v>
      </c>
      <c r="F541" s="212">
        <f t="shared" si="16"/>
        <v>1200.585</v>
      </c>
      <c r="G541" s="26">
        <f t="shared" si="17"/>
        <v>144.27404761904745</v>
      </c>
    </row>
    <row r="542" spans="1:7" ht="15" x14ac:dyDescent="0.25">
      <c r="A542" s="44">
        <v>547924</v>
      </c>
      <c r="B542" s="71"/>
      <c r="C542" s="137">
        <v>1253.0410818239857</v>
      </c>
      <c r="D542" s="74">
        <v>1623.69</v>
      </c>
      <c r="E542" s="197">
        <v>0.75</v>
      </c>
      <c r="F542" s="212">
        <f t="shared" si="16"/>
        <v>1217.7674999999999</v>
      </c>
      <c r="G542" s="26">
        <f t="shared" si="17"/>
        <v>-35.273581823985751</v>
      </c>
    </row>
    <row r="543" spans="1:7" ht="15" x14ac:dyDescent="0.25">
      <c r="A543" s="44">
        <v>531480</v>
      </c>
      <c r="B543" s="71"/>
      <c r="C543" s="137">
        <v>723.74532751091704</v>
      </c>
      <c r="D543" s="74">
        <v>1628.94</v>
      </c>
      <c r="E543" s="197">
        <v>0.75</v>
      </c>
      <c r="F543" s="212">
        <f t="shared" si="16"/>
        <v>1221.7049999999999</v>
      </c>
      <c r="G543" s="26">
        <f t="shared" si="17"/>
        <v>497.95967248908289</v>
      </c>
    </row>
    <row r="544" spans="1:7" ht="15" x14ac:dyDescent="0.25">
      <c r="A544" s="132">
        <v>835370</v>
      </c>
      <c r="B544" s="132"/>
      <c r="C544" s="139">
        <v>1438.0919803063457</v>
      </c>
      <c r="D544" s="133">
        <v>1651.45</v>
      </c>
      <c r="E544" s="197">
        <v>0.75</v>
      </c>
      <c r="F544" s="212">
        <f t="shared" si="16"/>
        <v>1238.5875000000001</v>
      </c>
      <c r="G544" s="26">
        <f t="shared" si="17"/>
        <v>-199.50448030634561</v>
      </c>
    </row>
    <row r="545" spans="1:7" ht="15" x14ac:dyDescent="0.25">
      <c r="A545" s="185">
        <v>56888</v>
      </c>
      <c r="B545" s="130"/>
      <c r="C545" s="186">
        <v>1307.78</v>
      </c>
      <c r="D545" s="75">
        <v>1653.54</v>
      </c>
      <c r="E545" s="197">
        <v>0.75</v>
      </c>
      <c r="F545" s="212">
        <f t="shared" si="16"/>
        <v>1240.155</v>
      </c>
      <c r="G545" s="26">
        <f t="shared" si="17"/>
        <v>-67.625</v>
      </c>
    </row>
    <row r="546" spans="1:7" ht="15" x14ac:dyDescent="0.25">
      <c r="A546" s="134">
        <v>946406</v>
      </c>
      <c r="B546" s="71"/>
      <c r="C546" s="186">
        <v>1401.79</v>
      </c>
      <c r="D546" s="75">
        <v>1665.93</v>
      </c>
      <c r="E546" s="197">
        <v>0.75</v>
      </c>
      <c r="F546" s="212">
        <f t="shared" si="16"/>
        <v>1249.4475</v>
      </c>
      <c r="G546" s="26">
        <f t="shared" si="17"/>
        <v>-152.34249999999997</v>
      </c>
    </row>
    <row r="547" spans="1:7" ht="15" x14ac:dyDescent="0.25">
      <c r="A547" s="44">
        <v>211462</v>
      </c>
      <c r="B547" s="71"/>
      <c r="C547" s="137">
        <v>1216.3461284046693</v>
      </c>
      <c r="D547" s="74">
        <v>1672.04</v>
      </c>
      <c r="E547" s="197">
        <v>0.75</v>
      </c>
      <c r="F547" s="212">
        <f t="shared" si="16"/>
        <v>1254.03</v>
      </c>
      <c r="G547" s="26">
        <f t="shared" si="17"/>
        <v>37.683871595330629</v>
      </c>
    </row>
    <row r="548" spans="1:7" ht="15" x14ac:dyDescent="0.25">
      <c r="A548" s="71">
        <v>2881</v>
      </c>
      <c r="B548" s="71"/>
      <c r="C548" s="138">
        <v>1410.4639160437032</v>
      </c>
      <c r="D548" s="75">
        <v>1677.01</v>
      </c>
      <c r="E548" s="197">
        <v>0.75</v>
      </c>
      <c r="F548" s="212">
        <f t="shared" si="16"/>
        <v>1257.7574999999999</v>
      </c>
      <c r="G548" s="26">
        <f t="shared" si="17"/>
        <v>-152.70641604370326</v>
      </c>
    </row>
    <row r="549" spans="1:7" ht="15" x14ac:dyDescent="0.25">
      <c r="A549" s="185">
        <v>597889</v>
      </c>
      <c r="B549" s="130"/>
      <c r="C549" s="186">
        <v>1133.9852747252748</v>
      </c>
      <c r="D549" s="75">
        <v>1706.86</v>
      </c>
      <c r="E549" s="197">
        <v>0.75</v>
      </c>
      <c r="F549" s="212">
        <f t="shared" si="16"/>
        <v>1280.145</v>
      </c>
      <c r="G549" s="26">
        <f t="shared" si="17"/>
        <v>146.15972527472513</v>
      </c>
    </row>
    <row r="550" spans="1:7" ht="15" x14ac:dyDescent="0.25">
      <c r="A550" s="71">
        <v>859078</v>
      </c>
      <c r="B550" s="71"/>
      <c r="C550" s="138">
        <v>667.49817991631789</v>
      </c>
      <c r="D550" s="75">
        <v>1715.49</v>
      </c>
      <c r="E550" s="197">
        <v>0.75</v>
      </c>
      <c r="F550" s="212">
        <f t="shared" si="16"/>
        <v>1286.6175000000001</v>
      </c>
      <c r="G550" s="26">
        <f t="shared" si="17"/>
        <v>619.11932008368217</v>
      </c>
    </row>
    <row r="551" spans="1:7" ht="15" x14ac:dyDescent="0.25">
      <c r="A551" s="44">
        <v>912137</v>
      </c>
      <c r="B551" s="71"/>
      <c r="C551" s="137">
        <v>1113.1954870129871</v>
      </c>
      <c r="D551" s="74">
        <v>1717.12</v>
      </c>
      <c r="E551" s="197">
        <v>0.75</v>
      </c>
      <c r="F551" s="212">
        <f t="shared" si="16"/>
        <v>1287.8399999999999</v>
      </c>
      <c r="G551" s="26">
        <f t="shared" si="17"/>
        <v>174.64451298701283</v>
      </c>
    </row>
    <row r="552" spans="1:7" ht="15" x14ac:dyDescent="0.25">
      <c r="A552" s="44">
        <v>975068</v>
      </c>
      <c r="B552" s="71"/>
      <c r="C552" s="137">
        <v>1523.0272673267327</v>
      </c>
      <c r="D552" s="74">
        <v>1737.97</v>
      </c>
      <c r="E552" s="197">
        <v>0.75</v>
      </c>
      <c r="F552" s="212">
        <f t="shared" si="16"/>
        <v>1303.4775</v>
      </c>
      <c r="G552" s="26">
        <f t="shared" si="17"/>
        <v>-219.54976732673276</v>
      </c>
    </row>
    <row r="553" spans="1:7" ht="15" x14ac:dyDescent="0.25">
      <c r="A553" s="71">
        <v>141599</v>
      </c>
      <c r="B553" s="44"/>
      <c r="C553" s="186">
        <v>1430.3371084337348</v>
      </c>
      <c r="D553" s="75">
        <v>1758.63</v>
      </c>
      <c r="E553" s="197">
        <v>0.75</v>
      </c>
      <c r="F553" s="212">
        <f t="shared" si="16"/>
        <v>1318.9725000000001</v>
      </c>
      <c r="G553" s="26">
        <f t="shared" si="17"/>
        <v>-111.3646084337347</v>
      </c>
    </row>
    <row r="554" spans="1:7" ht="15" x14ac:dyDescent="0.25">
      <c r="A554" s="44">
        <v>38975</v>
      </c>
      <c r="B554" s="71"/>
      <c r="C554" s="137">
        <v>1347.2940678654293</v>
      </c>
      <c r="D554" s="74">
        <v>1768</v>
      </c>
      <c r="E554" s="197">
        <v>0.75</v>
      </c>
      <c r="F554" s="212">
        <f t="shared" si="16"/>
        <v>1326</v>
      </c>
      <c r="G554" s="26">
        <f t="shared" si="17"/>
        <v>-21.29406786542927</v>
      </c>
    </row>
    <row r="555" spans="1:7" ht="15" x14ac:dyDescent="0.25">
      <c r="A555" s="71">
        <v>902202</v>
      </c>
      <c r="B555" s="71"/>
      <c r="C555" s="138">
        <v>1539.4210924369747</v>
      </c>
      <c r="D555" s="75">
        <v>1784.39</v>
      </c>
      <c r="E555" s="197">
        <v>0.75</v>
      </c>
      <c r="F555" s="212">
        <f t="shared" si="16"/>
        <v>1338.2925</v>
      </c>
      <c r="G555" s="26">
        <f t="shared" si="17"/>
        <v>-201.12859243697471</v>
      </c>
    </row>
    <row r="556" spans="1:7" ht="15" x14ac:dyDescent="0.25">
      <c r="A556" s="185">
        <v>37640</v>
      </c>
      <c r="B556" s="130"/>
      <c r="C556" s="186">
        <v>1179.3806950000001</v>
      </c>
      <c r="D556" s="75">
        <v>1809.62</v>
      </c>
      <c r="E556" s="197">
        <v>0.75</v>
      </c>
      <c r="F556" s="212">
        <f t="shared" si="16"/>
        <v>1357.2149999999999</v>
      </c>
      <c r="G556" s="26">
        <f t="shared" si="17"/>
        <v>177.83430499999986</v>
      </c>
    </row>
    <row r="557" spans="1:7" ht="15" x14ac:dyDescent="0.25">
      <c r="A557" s="185">
        <v>554838</v>
      </c>
      <c r="B557" s="130"/>
      <c r="C557" s="186">
        <v>1535.4738062622309</v>
      </c>
      <c r="D557" s="75">
        <v>1834.76</v>
      </c>
      <c r="E557" s="197">
        <v>0.75</v>
      </c>
      <c r="F557" s="212">
        <f t="shared" si="16"/>
        <v>1376.07</v>
      </c>
      <c r="G557" s="26">
        <f t="shared" si="17"/>
        <v>-159.403806262231</v>
      </c>
    </row>
    <row r="558" spans="1:7" ht="15" x14ac:dyDescent="0.25">
      <c r="A558" s="134">
        <v>860816</v>
      </c>
      <c r="B558" s="71"/>
      <c r="C558" s="186">
        <v>1129.8</v>
      </c>
      <c r="D558" s="75">
        <v>1843.68</v>
      </c>
      <c r="E558" s="197">
        <v>0.75</v>
      </c>
      <c r="F558" s="212">
        <f t="shared" si="16"/>
        <v>1382.76</v>
      </c>
      <c r="G558" s="26">
        <f t="shared" si="17"/>
        <v>252.96000000000004</v>
      </c>
    </row>
    <row r="559" spans="1:7" ht="15" x14ac:dyDescent="0.25">
      <c r="A559" s="44">
        <v>855079</v>
      </c>
      <c r="B559" s="71"/>
      <c r="C559" s="137">
        <v>1427.8831182038921</v>
      </c>
      <c r="D559" s="74">
        <v>1861.2</v>
      </c>
      <c r="E559" s="197">
        <v>0.75</v>
      </c>
      <c r="F559" s="212">
        <f t="shared" si="16"/>
        <v>1395.9</v>
      </c>
      <c r="G559" s="26">
        <f t="shared" si="17"/>
        <v>-31.983118203891991</v>
      </c>
    </row>
    <row r="560" spans="1:7" ht="15" x14ac:dyDescent="0.25">
      <c r="A560" s="71">
        <v>80221</v>
      </c>
      <c r="B560" s="71"/>
      <c r="C560" s="186">
        <v>824.89</v>
      </c>
      <c r="D560" s="75">
        <v>1870.49</v>
      </c>
      <c r="E560" s="197">
        <v>0.75</v>
      </c>
      <c r="F560" s="212">
        <f t="shared" si="16"/>
        <v>1402.8675000000001</v>
      </c>
      <c r="G560" s="26">
        <f t="shared" si="17"/>
        <v>577.97750000000008</v>
      </c>
    </row>
    <row r="561" spans="1:7" ht="15" x14ac:dyDescent="0.25">
      <c r="A561" s="185">
        <v>933946</v>
      </c>
      <c r="B561" s="130"/>
      <c r="C561" s="186">
        <v>1566.6242128021672</v>
      </c>
      <c r="D561" s="75">
        <v>1870.91</v>
      </c>
      <c r="E561" s="197">
        <v>0.75</v>
      </c>
      <c r="F561" s="212">
        <f t="shared" si="16"/>
        <v>1403.1825000000001</v>
      </c>
      <c r="G561" s="26">
        <f t="shared" si="17"/>
        <v>-163.4417128021671</v>
      </c>
    </row>
    <row r="562" spans="1:7" ht="15" x14ac:dyDescent="0.25">
      <c r="A562" s="185">
        <v>2626</v>
      </c>
      <c r="B562" s="130"/>
      <c r="C562" s="186">
        <v>1685.4981279069768</v>
      </c>
      <c r="D562" s="75">
        <v>1880.07</v>
      </c>
      <c r="E562" s="197">
        <v>0.75</v>
      </c>
      <c r="F562" s="212">
        <f t="shared" si="16"/>
        <v>1410.0525</v>
      </c>
      <c r="G562" s="26">
        <f t="shared" si="17"/>
        <v>-275.44562790697682</v>
      </c>
    </row>
    <row r="563" spans="1:7" ht="15" x14ac:dyDescent="0.25">
      <c r="A563" s="185">
        <v>526352</v>
      </c>
      <c r="B563" s="130"/>
      <c r="C563" s="186">
        <v>1450.5744345238095</v>
      </c>
      <c r="D563" s="75">
        <v>1883.13</v>
      </c>
      <c r="E563" s="197">
        <v>0.75</v>
      </c>
      <c r="F563" s="212">
        <f t="shared" si="16"/>
        <v>1412.3475000000001</v>
      </c>
      <c r="G563" s="26">
        <f t="shared" si="17"/>
        <v>-38.226934523809405</v>
      </c>
    </row>
    <row r="564" spans="1:7" ht="15" x14ac:dyDescent="0.25">
      <c r="A564" s="44">
        <v>567993</v>
      </c>
      <c r="B564" s="44"/>
      <c r="C564" s="137">
        <v>1778.7880815109343</v>
      </c>
      <c r="D564" s="73">
        <v>1907.31</v>
      </c>
      <c r="E564" s="197">
        <v>0.75</v>
      </c>
      <c r="F564" s="212">
        <f t="shared" si="16"/>
        <v>1430.4825000000001</v>
      </c>
      <c r="G564" s="26">
        <f t="shared" si="17"/>
        <v>-348.30558151093419</v>
      </c>
    </row>
    <row r="565" spans="1:7" ht="15" x14ac:dyDescent="0.25">
      <c r="A565" s="134">
        <v>213691</v>
      </c>
      <c r="B565" s="71"/>
      <c r="C565" s="186">
        <v>1648.15</v>
      </c>
      <c r="D565" s="75">
        <v>1919.27</v>
      </c>
      <c r="E565" s="197">
        <v>0.75</v>
      </c>
      <c r="F565" s="212">
        <f t="shared" si="16"/>
        <v>1439.4524999999999</v>
      </c>
      <c r="G565" s="26">
        <f t="shared" si="17"/>
        <v>-208.69750000000022</v>
      </c>
    </row>
    <row r="566" spans="1:7" ht="15" x14ac:dyDescent="0.25">
      <c r="A566" s="44">
        <v>608996</v>
      </c>
      <c r="B566" s="71"/>
      <c r="C566" s="137">
        <v>1661.1019539078156</v>
      </c>
      <c r="D566" s="74">
        <v>1959</v>
      </c>
      <c r="E566" s="197">
        <v>0.75</v>
      </c>
      <c r="F566" s="212">
        <f t="shared" si="16"/>
        <v>1469.25</v>
      </c>
      <c r="G566" s="26">
        <f t="shared" si="17"/>
        <v>-191.85195390781564</v>
      </c>
    </row>
    <row r="567" spans="1:7" ht="15" x14ac:dyDescent="0.25">
      <c r="A567" s="71">
        <v>944574</v>
      </c>
      <c r="B567" s="71"/>
      <c r="C567" s="137">
        <v>846.0968461538464</v>
      </c>
      <c r="D567" s="74">
        <v>1977.97</v>
      </c>
      <c r="E567" s="197">
        <v>0.75</v>
      </c>
      <c r="F567" s="212">
        <f t="shared" si="16"/>
        <v>1483.4775</v>
      </c>
      <c r="G567" s="26">
        <f t="shared" si="17"/>
        <v>637.38065384615356</v>
      </c>
    </row>
    <row r="568" spans="1:7" ht="15" x14ac:dyDescent="0.25">
      <c r="A568" s="71">
        <v>18168</v>
      </c>
      <c r="B568" s="71"/>
      <c r="C568" s="137">
        <v>1654.4499999999998</v>
      </c>
      <c r="D568" s="74">
        <v>1981.38</v>
      </c>
      <c r="E568" s="197">
        <v>0.75</v>
      </c>
      <c r="F568" s="212">
        <f t="shared" si="16"/>
        <v>1486.0350000000001</v>
      </c>
      <c r="G568" s="26">
        <f t="shared" si="17"/>
        <v>-168.41499999999974</v>
      </c>
    </row>
    <row r="569" spans="1:7" ht="15" x14ac:dyDescent="0.25">
      <c r="A569" s="44">
        <v>32125</v>
      </c>
      <c r="B569" s="71"/>
      <c r="C569" s="141">
        <v>1091.4413517578832</v>
      </c>
      <c r="D569" s="74">
        <v>1986.22</v>
      </c>
      <c r="E569" s="197">
        <v>0.75</v>
      </c>
      <c r="F569" s="212">
        <f t="shared" si="16"/>
        <v>1489.665</v>
      </c>
      <c r="G569" s="26">
        <f t="shared" si="17"/>
        <v>398.22364824211672</v>
      </c>
    </row>
    <row r="570" spans="1:7" ht="15" x14ac:dyDescent="0.25">
      <c r="A570" s="71">
        <v>74265</v>
      </c>
      <c r="B570" s="71"/>
      <c r="C570" s="137">
        <v>1565.42</v>
      </c>
      <c r="D570" s="73">
        <v>1997.11</v>
      </c>
      <c r="E570" s="197">
        <v>0.75</v>
      </c>
      <c r="F570" s="212">
        <f t="shared" si="16"/>
        <v>1497.8325</v>
      </c>
      <c r="G570" s="26">
        <f t="shared" si="17"/>
        <v>-67.587500000000091</v>
      </c>
    </row>
    <row r="571" spans="1:7" ht="15" x14ac:dyDescent="0.25">
      <c r="A571" s="71">
        <v>209850</v>
      </c>
      <c r="B571" s="71"/>
      <c r="C571" s="138">
        <v>1752.6254464285714</v>
      </c>
      <c r="D571" s="75">
        <v>2021.33</v>
      </c>
      <c r="E571" s="197">
        <v>0.75</v>
      </c>
      <c r="F571" s="212">
        <f t="shared" si="16"/>
        <v>1515.9974999999999</v>
      </c>
      <c r="G571" s="26">
        <f t="shared" si="17"/>
        <v>-236.62794642857148</v>
      </c>
    </row>
    <row r="572" spans="1:7" ht="15" x14ac:dyDescent="0.25">
      <c r="A572" s="185">
        <v>880350</v>
      </c>
      <c r="B572" s="130"/>
      <c r="C572" s="186">
        <v>1834.495163398693</v>
      </c>
      <c r="D572" s="75">
        <v>2084.2399999999998</v>
      </c>
      <c r="E572" s="197">
        <v>0.75</v>
      </c>
      <c r="F572" s="212">
        <f t="shared" si="16"/>
        <v>1563.1799999999998</v>
      </c>
      <c r="G572" s="26">
        <f t="shared" si="17"/>
        <v>-271.31516339869313</v>
      </c>
    </row>
    <row r="573" spans="1:7" ht="15" x14ac:dyDescent="0.25">
      <c r="A573" s="44">
        <v>4719</v>
      </c>
      <c r="B573" s="71"/>
      <c r="C573" s="137">
        <v>589.00142857142851</v>
      </c>
      <c r="D573" s="74">
        <v>2102.98</v>
      </c>
      <c r="E573" s="197">
        <v>0.75</v>
      </c>
      <c r="F573" s="212">
        <f t="shared" si="16"/>
        <v>1577.2350000000001</v>
      </c>
      <c r="G573" s="26">
        <f t="shared" si="17"/>
        <v>988.23357142857162</v>
      </c>
    </row>
    <row r="574" spans="1:7" ht="15" x14ac:dyDescent="0.25">
      <c r="A574" s="71">
        <v>832341</v>
      </c>
      <c r="B574" s="71"/>
      <c r="C574" s="138">
        <v>1851.6412847222223</v>
      </c>
      <c r="D574" s="75">
        <v>2103.91</v>
      </c>
      <c r="E574" s="197">
        <v>0.75</v>
      </c>
      <c r="F574" s="212">
        <f t="shared" si="16"/>
        <v>1577.9324999999999</v>
      </c>
      <c r="G574" s="26">
        <f t="shared" si="17"/>
        <v>-273.70878472222239</v>
      </c>
    </row>
    <row r="575" spans="1:7" ht="15" x14ac:dyDescent="0.25">
      <c r="A575" s="185">
        <v>851956</v>
      </c>
      <c r="B575" s="130"/>
      <c r="C575" s="186">
        <v>1537.7981188118811</v>
      </c>
      <c r="D575" s="75">
        <v>2119.9499999999998</v>
      </c>
      <c r="E575" s="197">
        <v>0.75</v>
      </c>
      <c r="F575" s="212">
        <f t="shared" si="16"/>
        <v>1589.9624999999999</v>
      </c>
      <c r="G575" s="26">
        <f t="shared" si="17"/>
        <v>52.164381188118796</v>
      </c>
    </row>
    <row r="576" spans="1:7" ht="15" x14ac:dyDescent="0.25">
      <c r="A576" s="71">
        <v>223655</v>
      </c>
      <c r="B576" s="71"/>
      <c r="C576" s="137">
        <v>852.85208333333344</v>
      </c>
      <c r="D576" s="74">
        <v>2128.75</v>
      </c>
      <c r="E576" s="197">
        <v>0.75</v>
      </c>
      <c r="F576" s="212">
        <f t="shared" si="16"/>
        <v>1596.5625</v>
      </c>
      <c r="G576" s="26">
        <f t="shared" si="17"/>
        <v>743.71041666666656</v>
      </c>
    </row>
    <row r="577" spans="1:7" ht="15" x14ac:dyDescent="0.25">
      <c r="A577" s="44">
        <v>8600</v>
      </c>
      <c r="B577" s="44"/>
      <c r="C577" s="186">
        <v>1881.9899999999998</v>
      </c>
      <c r="D577" s="75">
        <v>2132.39</v>
      </c>
      <c r="E577" s="197">
        <v>0.75</v>
      </c>
      <c r="F577" s="212">
        <f t="shared" si="16"/>
        <v>1599.2925</v>
      </c>
      <c r="G577" s="26">
        <f t="shared" si="17"/>
        <v>-282.69749999999976</v>
      </c>
    </row>
    <row r="578" spans="1:7" ht="15" x14ac:dyDescent="0.25">
      <c r="A578" s="71">
        <v>556774</v>
      </c>
      <c r="B578" s="71"/>
      <c r="C578" s="138">
        <v>1799.9662823061631</v>
      </c>
      <c r="D578" s="75">
        <v>2133.63</v>
      </c>
      <c r="E578" s="197">
        <v>0.75</v>
      </c>
      <c r="F578" s="212">
        <f t="shared" ref="F578:F641" si="18">+D578*E578</f>
        <v>1600.2225000000001</v>
      </c>
      <c r="G578" s="26">
        <f t="shared" ref="G578:G641" si="19">+F578-C578</f>
        <v>-199.74378230616298</v>
      </c>
    </row>
    <row r="579" spans="1:7" ht="15" x14ac:dyDescent="0.25">
      <c r="A579" s="71">
        <v>74904</v>
      </c>
      <c r="B579" s="44"/>
      <c r="C579" s="186">
        <v>1567.566931561086</v>
      </c>
      <c r="D579" s="75">
        <v>2172.7800000000002</v>
      </c>
      <c r="E579" s="197">
        <v>0.75</v>
      </c>
      <c r="F579" s="212">
        <f t="shared" si="18"/>
        <v>1629.585</v>
      </c>
      <c r="G579" s="26">
        <f t="shared" si="19"/>
        <v>62.018068438914042</v>
      </c>
    </row>
    <row r="580" spans="1:7" ht="15" x14ac:dyDescent="0.25">
      <c r="A580" s="71">
        <v>102221</v>
      </c>
      <c r="B580" s="71"/>
      <c r="C580" s="138">
        <v>1778.74</v>
      </c>
      <c r="D580" s="75">
        <v>2182.88</v>
      </c>
      <c r="E580" s="197">
        <v>0.75</v>
      </c>
      <c r="F580" s="212">
        <f t="shared" si="18"/>
        <v>1637.16</v>
      </c>
      <c r="G580" s="26">
        <f t="shared" si="19"/>
        <v>-141.57999999999993</v>
      </c>
    </row>
    <row r="581" spans="1:7" ht="15" x14ac:dyDescent="0.25">
      <c r="A581" s="71">
        <v>986807</v>
      </c>
      <c r="B581" s="71"/>
      <c r="C581" s="138">
        <v>1902.862206439394</v>
      </c>
      <c r="D581" s="75">
        <v>2209.33</v>
      </c>
      <c r="E581" s="197">
        <v>0.75</v>
      </c>
      <c r="F581" s="212">
        <f t="shared" si="18"/>
        <v>1656.9974999999999</v>
      </c>
      <c r="G581" s="26">
        <f t="shared" si="19"/>
        <v>-245.86470643939401</v>
      </c>
    </row>
    <row r="582" spans="1:7" ht="15" x14ac:dyDescent="0.25">
      <c r="A582" s="44">
        <v>555271</v>
      </c>
      <c r="B582" s="71"/>
      <c r="C582" s="137">
        <v>1421.3255349344977</v>
      </c>
      <c r="D582" s="74">
        <v>2216.15</v>
      </c>
      <c r="E582" s="197">
        <v>0.75</v>
      </c>
      <c r="F582" s="212">
        <f t="shared" si="18"/>
        <v>1662.1125000000002</v>
      </c>
      <c r="G582" s="26">
        <f t="shared" si="19"/>
        <v>240.7869650655025</v>
      </c>
    </row>
    <row r="583" spans="1:7" ht="15" x14ac:dyDescent="0.25">
      <c r="A583" s="44">
        <v>993945</v>
      </c>
      <c r="B583" s="71"/>
      <c r="C583" s="137">
        <v>1730.1253704918031</v>
      </c>
      <c r="D583" s="74">
        <v>2218.61</v>
      </c>
      <c r="E583" s="197">
        <v>0.75</v>
      </c>
      <c r="F583" s="212">
        <f t="shared" si="18"/>
        <v>1663.9575</v>
      </c>
      <c r="G583" s="26">
        <f t="shared" si="19"/>
        <v>-66.167870491803114</v>
      </c>
    </row>
    <row r="584" spans="1:7" ht="15" x14ac:dyDescent="0.25">
      <c r="A584" s="71">
        <v>954263</v>
      </c>
      <c r="B584" s="71"/>
      <c r="C584" s="138">
        <v>1935.0822392638036</v>
      </c>
      <c r="D584" s="75">
        <v>2220.4299999999998</v>
      </c>
      <c r="E584" s="197">
        <v>0.75</v>
      </c>
      <c r="F584" s="212">
        <f t="shared" si="18"/>
        <v>1665.3224999999998</v>
      </c>
      <c r="G584" s="26">
        <f t="shared" si="19"/>
        <v>-269.75973926380379</v>
      </c>
    </row>
    <row r="585" spans="1:7" ht="15" x14ac:dyDescent="0.25">
      <c r="A585" s="44">
        <v>836892</v>
      </c>
      <c r="B585" s="71"/>
      <c r="C585" s="137">
        <v>1972.3931101511878</v>
      </c>
      <c r="D585" s="74">
        <v>2235.23</v>
      </c>
      <c r="E585" s="197">
        <v>0.75</v>
      </c>
      <c r="F585" s="212">
        <f t="shared" si="18"/>
        <v>1676.4225000000001</v>
      </c>
      <c r="G585" s="26">
        <f t="shared" si="19"/>
        <v>-295.97061015118766</v>
      </c>
    </row>
    <row r="586" spans="1:7" ht="15" x14ac:dyDescent="0.25">
      <c r="A586" s="44">
        <v>910111</v>
      </c>
      <c r="B586" s="71"/>
      <c r="C586" s="137">
        <v>2015.4523358647721</v>
      </c>
      <c r="D586" s="74">
        <v>2249.94</v>
      </c>
      <c r="E586" s="197">
        <v>0.75</v>
      </c>
      <c r="F586" s="212">
        <f t="shared" si="18"/>
        <v>1687.4549999999999</v>
      </c>
      <c r="G586" s="26">
        <f t="shared" si="19"/>
        <v>-327.99733586477214</v>
      </c>
    </row>
    <row r="587" spans="1:7" ht="15" x14ac:dyDescent="0.25">
      <c r="A587" s="71">
        <v>16539</v>
      </c>
      <c r="B587" s="71"/>
      <c r="C587" s="138">
        <v>1991.8389425735554</v>
      </c>
      <c r="D587" s="75">
        <v>2287.0300000000002</v>
      </c>
      <c r="E587" s="197">
        <v>0.75</v>
      </c>
      <c r="F587" s="212">
        <f t="shared" si="18"/>
        <v>1715.2725</v>
      </c>
      <c r="G587" s="26">
        <f t="shared" si="19"/>
        <v>-276.56644257355538</v>
      </c>
    </row>
    <row r="588" spans="1:7" ht="15" x14ac:dyDescent="0.25">
      <c r="A588" s="185">
        <v>574369</v>
      </c>
      <c r="B588" s="130"/>
      <c r="C588" s="186">
        <v>1957.2754785478546</v>
      </c>
      <c r="D588" s="75">
        <v>2301.58</v>
      </c>
      <c r="E588" s="197">
        <v>0.75</v>
      </c>
      <c r="F588" s="212">
        <f t="shared" si="18"/>
        <v>1726.1849999999999</v>
      </c>
      <c r="G588" s="26">
        <f t="shared" si="19"/>
        <v>-231.09047854785467</v>
      </c>
    </row>
    <row r="589" spans="1:7" ht="15" x14ac:dyDescent="0.25">
      <c r="A589" s="71">
        <v>211157</v>
      </c>
      <c r="B589" s="44"/>
      <c r="C589" s="186">
        <v>1993.9167664670658</v>
      </c>
      <c r="D589" s="75">
        <v>2311.12</v>
      </c>
      <c r="E589" s="197">
        <v>0.75</v>
      </c>
      <c r="F589" s="212">
        <f t="shared" si="18"/>
        <v>1733.34</v>
      </c>
      <c r="G589" s="26">
        <f t="shared" si="19"/>
        <v>-260.57676646706591</v>
      </c>
    </row>
    <row r="590" spans="1:7" ht="15" x14ac:dyDescent="0.25">
      <c r="A590" s="44">
        <v>214170</v>
      </c>
      <c r="B590" s="71"/>
      <c r="C590" s="137">
        <v>1618.271555627271</v>
      </c>
      <c r="D590" s="74">
        <v>2325.2199999999998</v>
      </c>
      <c r="E590" s="197">
        <v>0.75</v>
      </c>
      <c r="F590" s="212">
        <f t="shared" si="18"/>
        <v>1743.915</v>
      </c>
      <c r="G590" s="26">
        <f t="shared" si="19"/>
        <v>125.64344437272894</v>
      </c>
    </row>
    <row r="591" spans="1:7" ht="15" x14ac:dyDescent="0.25">
      <c r="A591" s="185">
        <v>146937</v>
      </c>
      <c r="B591" s="130"/>
      <c r="C591" s="186">
        <v>2053.5145078459345</v>
      </c>
      <c r="D591" s="75">
        <v>2327.8000000000002</v>
      </c>
      <c r="E591" s="197">
        <v>0.75</v>
      </c>
      <c r="F591" s="212">
        <f t="shared" si="18"/>
        <v>1745.8500000000001</v>
      </c>
      <c r="G591" s="26">
        <f t="shared" si="19"/>
        <v>-307.66450784593439</v>
      </c>
    </row>
    <row r="592" spans="1:7" ht="15" x14ac:dyDescent="0.25">
      <c r="A592" s="185">
        <v>980437</v>
      </c>
      <c r="B592" s="130"/>
      <c r="C592" s="186">
        <v>2276.2895743597001</v>
      </c>
      <c r="D592" s="75">
        <v>2336.61</v>
      </c>
      <c r="E592" s="197">
        <v>0.75</v>
      </c>
      <c r="F592" s="212">
        <f t="shared" si="18"/>
        <v>1752.4575</v>
      </c>
      <c r="G592" s="26">
        <f t="shared" si="19"/>
        <v>-523.83207435970007</v>
      </c>
    </row>
    <row r="593" spans="1:7" ht="15" x14ac:dyDescent="0.25">
      <c r="A593" s="71">
        <v>853355</v>
      </c>
      <c r="B593" s="44"/>
      <c r="C593" s="186">
        <v>2262.5359460910649</v>
      </c>
      <c r="D593" s="75">
        <v>2364.1</v>
      </c>
      <c r="E593" s="197">
        <v>0.75</v>
      </c>
      <c r="F593" s="212">
        <f t="shared" si="18"/>
        <v>1773.0749999999998</v>
      </c>
      <c r="G593" s="26">
        <f t="shared" si="19"/>
        <v>-489.46094609106513</v>
      </c>
    </row>
    <row r="594" spans="1:7" ht="15" x14ac:dyDescent="0.25">
      <c r="A594" s="71">
        <v>115838</v>
      </c>
      <c r="B594" s="71"/>
      <c r="C594" s="138">
        <v>2203.551913827655</v>
      </c>
      <c r="D594" s="75">
        <v>2491.02</v>
      </c>
      <c r="E594" s="197">
        <v>0.75</v>
      </c>
      <c r="F594" s="212">
        <f t="shared" si="18"/>
        <v>1868.2649999999999</v>
      </c>
      <c r="G594" s="26">
        <f t="shared" si="19"/>
        <v>-335.2869138276551</v>
      </c>
    </row>
    <row r="595" spans="1:7" ht="15" x14ac:dyDescent="0.25">
      <c r="A595" s="71">
        <v>956713</v>
      </c>
      <c r="B595" s="71"/>
      <c r="C595" s="138">
        <v>2161.5450880075955</v>
      </c>
      <c r="D595" s="131">
        <v>2492.19</v>
      </c>
      <c r="E595" s="197">
        <v>0.75</v>
      </c>
      <c r="F595" s="212">
        <f t="shared" si="18"/>
        <v>1869.1424999999999</v>
      </c>
      <c r="G595" s="26">
        <f t="shared" si="19"/>
        <v>-292.40258800759557</v>
      </c>
    </row>
    <row r="596" spans="1:7" ht="15" x14ac:dyDescent="0.25">
      <c r="A596" s="71">
        <v>23606</v>
      </c>
      <c r="B596" s="71"/>
      <c r="C596" s="138">
        <v>2157.316295180723</v>
      </c>
      <c r="D596" s="75">
        <v>2508.6799999999998</v>
      </c>
      <c r="E596" s="197">
        <v>0.75</v>
      </c>
      <c r="F596" s="212">
        <f t="shared" si="18"/>
        <v>1881.5099999999998</v>
      </c>
      <c r="G596" s="26">
        <f t="shared" si="19"/>
        <v>-275.80629518072328</v>
      </c>
    </row>
    <row r="597" spans="1:7" ht="15" x14ac:dyDescent="0.25">
      <c r="A597" s="132">
        <v>224238</v>
      </c>
      <c r="B597" s="132"/>
      <c r="C597" s="139">
        <v>2030.0337007874016</v>
      </c>
      <c r="D597" s="133">
        <v>2521.25</v>
      </c>
      <c r="E597" s="197">
        <v>0.75</v>
      </c>
      <c r="F597" s="212">
        <f t="shared" si="18"/>
        <v>1890.9375</v>
      </c>
      <c r="G597" s="26">
        <f t="shared" si="19"/>
        <v>-139.09620078740159</v>
      </c>
    </row>
    <row r="598" spans="1:7" ht="15" x14ac:dyDescent="0.25">
      <c r="A598" s="71">
        <v>980506</v>
      </c>
      <c r="B598" s="71"/>
      <c r="C598" s="138">
        <v>2239.7301746724893</v>
      </c>
      <c r="D598" s="75">
        <v>2526.71</v>
      </c>
      <c r="E598" s="197">
        <v>0.75</v>
      </c>
      <c r="F598" s="212">
        <f t="shared" si="18"/>
        <v>1895.0325</v>
      </c>
      <c r="G598" s="26">
        <f t="shared" si="19"/>
        <v>-344.69767467248926</v>
      </c>
    </row>
    <row r="599" spans="1:7" ht="15" x14ac:dyDescent="0.25">
      <c r="A599" s="44">
        <v>570840</v>
      </c>
      <c r="B599" s="71"/>
      <c r="C599" s="137">
        <v>2063.2756903127383</v>
      </c>
      <c r="D599" s="74">
        <v>2527.65</v>
      </c>
      <c r="E599" s="197">
        <v>0.75</v>
      </c>
      <c r="F599" s="212">
        <f t="shared" si="18"/>
        <v>1895.7375000000002</v>
      </c>
      <c r="G599" s="26">
        <f t="shared" si="19"/>
        <v>-167.53819031273815</v>
      </c>
    </row>
    <row r="600" spans="1:7" ht="15" x14ac:dyDescent="0.25">
      <c r="A600" s="71">
        <v>953110</v>
      </c>
      <c r="B600" s="71"/>
      <c r="C600" s="138">
        <v>2158.7944715447152</v>
      </c>
      <c r="D600" s="75">
        <v>2534.75</v>
      </c>
      <c r="E600" s="197">
        <v>0.75</v>
      </c>
      <c r="F600" s="212">
        <f t="shared" si="18"/>
        <v>1901.0625</v>
      </c>
      <c r="G600" s="26">
        <f t="shared" si="19"/>
        <v>-257.73197154471518</v>
      </c>
    </row>
    <row r="601" spans="1:7" ht="15" x14ac:dyDescent="0.25">
      <c r="A601" s="71">
        <v>16409</v>
      </c>
      <c r="B601" s="71"/>
      <c r="C601" s="186">
        <v>1905.6198373983741</v>
      </c>
      <c r="D601" s="75">
        <v>2544.25</v>
      </c>
      <c r="E601" s="197">
        <v>0.75</v>
      </c>
      <c r="F601" s="212">
        <f t="shared" si="18"/>
        <v>1908.1875</v>
      </c>
      <c r="G601" s="26">
        <f t="shared" si="19"/>
        <v>2.5676626016258979</v>
      </c>
    </row>
    <row r="602" spans="1:7" ht="15" x14ac:dyDescent="0.25">
      <c r="A602" s="71">
        <v>11966</v>
      </c>
      <c r="B602" s="71"/>
      <c r="C602" s="186">
        <v>2191.7639923954375</v>
      </c>
      <c r="D602" s="75">
        <v>2546.86</v>
      </c>
      <c r="E602" s="197">
        <v>0.75</v>
      </c>
      <c r="F602" s="212">
        <f t="shared" si="18"/>
        <v>1910.145</v>
      </c>
      <c r="G602" s="26">
        <f t="shared" si="19"/>
        <v>-281.61899239543754</v>
      </c>
    </row>
    <row r="603" spans="1:7" ht="15" x14ac:dyDescent="0.25">
      <c r="A603" s="71">
        <v>955009</v>
      </c>
      <c r="B603" s="71"/>
      <c r="C603" s="137">
        <v>2259.5840643863176</v>
      </c>
      <c r="D603" s="74">
        <v>2564.9499999999998</v>
      </c>
      <c r="E603" s="197">
        <v>0.75</v>
      </c>
      <c r="F603" s="212">
        <f t="shared" si="18"/>
        <v>1923.7124999999999</v>
      </c>
      <c r="G603" s="26">
        <f t="shared" si="19"/>
        <v>-335.87156438631769</v>
      </c>
    </row>
    <row r="604" spans="1:7" ht="15" x14ac:dyDescent="0.25">
      <c r="A604" s="71">
        <v>831147</v>
      </c>
      <c r="B604" s="71"/>
      <c r="C604" s="137">
        <v>2390.6198717948719</v>
      </c>
      <c r="D604" s="74">
        <v>2656.52</v>
      </c>
      <c r="E604" s="197">
        <v>0.75</v>
      </c>
      <c r="F604" s="212">
        <f t="shared" si="18"/>
        <v>1992.3899999999999</v>
      </c>
      <c r="G604" s="26">
        <f t="shared" si="19"/>
        <v>-398.229871794872</v>
      </c>
    </row>
    <row r="605" spans="1:7" ht="15" x14ac:dyDescent="0.25">
      <c r="A605" s="71">
        <v>513275</v>
      </c>
      <c r="B605" s="71"/>
      <c r="C605" s="137">
        <v>2345.4878915662648</v>
      </c>
      <c r="D605" s="74">
        <v>2656.98</v>
      </c>
      <c r="E605" s="197">
        <v>0.75</v>
      </c>
      <c r="F605" s="212">
        <f t="shared" si="18"/>
        <v>1992.7350000000001</v>
      </c>
      <c r="G605" s="26">
        <f t="shared" si="19"/>
        <v>-352.75289156626468</v>
      </c>
    </row>
    <row r="606" spans="1:7" ht="15" x14ac:dyDescent="0.25">
      <c r="A606" s="185">
        <v>980343</v>
      </c>
      <c r="B606" s="130"/>
      <c r="C606" s="186">
        <v>2368.4663137632338</v>
      </c>
      <c r="D606" s="75">
        <v>2667.54</v>
      </c>
      <c r="E606" s="197">
        <v>0.75</v>
      </c>
      <c r="F606" s="212">
        <f t="shared" si="18"/>
        <v>2000.655</v>
      </c>
      <c r="G606" s="26">
        <f t="shared" si="19"/>
        <v>-367.81131376323378</v>
      </c>
    </row>
    <row r="607" spans="1:7" ht="15" x14ac:dyDescent="0.25">
      <c r="A607" s="71">
        <v>560544</v>
      </c>
      <c r="B607" s="71"/>
      <c r="C607" s="138">
        <v>2197.7863235294121</v>
      </c>
      <c r="D607" s="75">
        <v>2742.35</v>
      </c>
      <c r="E607" s="197">
        <v>0.75</v>
      </c>
      <c r="F607" s="212">
        <f t="shared" si="18"/>
        <v>2056.7624999999998</v>
      </c>
      <c r="G607" s="26">
        <f t="shared" si="19"/>
        <v>-141.02382352941231</v>
      </c>
    </row>
    <row r="608" spans="1:7" ht="15" x14ac:dyDescent="0.25">
      <c r="A608" s="71">
        <v>83952</v>
      </c>
      <c r="B608" s="71"/>
      <c r="C608" s="189">
        <v>2399.6133909853252</v>
      </c>
      <c r="D608" s="75">
        <v>2760.02</v>
      </c>
      <c r="E608" s="197">
        <v>0.75</v>
      </c>
      <c r="F608" s="212">
        <f t="shared" si="18"/>
        <v>2070.0149999999999</v>
      </c>
      <c r="G608" s="26">
        <f t="shared" si="19"/>
        <v>-329.5983909853253</v>
      </c>
    </row>
    <row r="609" spans="1:7" ht="15" x14ac:dyDescent="0.25">
      <c r="A609" s="132">
        <v>540586</v>
      </c>
      <c r="B609" s="132"/>
      <c r="C609" s="139">
        <v>2319.7340896432943</v>
      </c>
      <c r="D609" s="133">
        <v>2791.9</v>
      </c>
      <c r="E609" s="197">
        <v>0.75</v>
      </c>
      <c r="F609" s="212">
        <f t="shared" si="18"/>
        <v>2093.9250000000002</v>
      </c>
      <c r="G609" s="26">
        <f t="shared" si="19"/>
        <v>-225.8090896432941</v>
      </c>
    </row>
    <row r="610" spans="1:7" ht="15" x14ac:dyDescent="0.25">
      <c r="A610" s="185">
        <v>576982</v>
      </c>
      <c r="B610" s="130"/>
      <c r="C610" s="186">
        <v>2416.98</v>
      </c>
      <c r="D610" s="65">
        <v>2820.64</v>
      </c>
      <c r="E610" s="197">
        <v>0.75</v>
      </c>
      <c r="F610" s="212">
        <f t="shared" si="18"/>
        <v>2115.48</v>
      </c>
      <c r="G610" s="26">
        <f t="shared" si="19"/>
        <v>-301.5</v>
      </c>
    </row>
    <row r="611" spans="1:7" ht="15" x14ac:dyDescent="0.25">
      <c r="A611" s="132">
        <v>504578</v>
      </c>
      <c r="B611" s="132"/>
      <c r="C611" s="139">
        <v>1728.9305194805197</v>
      </c>
      <c r="D611" s="133">
        <v>2822.54</v>
      </c>
      <c r="E611" s="197">
        <v>0.75</v>
      </c>
      <c r="F611" s="212">
        <f t="shared" si="18"/>
        <v>2116.9049999999997</v>
      </c>
      <c r="G611" s="26">
        <f t="shared" si="19"/>
        <v>387.97448051948004</v>
      </c>
    </row>
    <row r="612" spans="1:7" ht="15" x14ac:dyDescent="0.25">
      <c r="A612" s="71">
        <v>223350</v>
      </c>
      <c r="B612" s="71"/>
      <c r="C612" s="138">
        <v>1879.0904869940996</v>
      </c>
      <c r="D612" s="75">
        <v>2834.84</v>
      </c>
      <c r="E612" s="197">
        <v>0.75</v>
      </c>
      <c r="F612" s="212">
        <f t="shared" si="18"/>
        <v>2126.13</v>
      </c>
      <c r="G612" s="26">
        <f t="shared" si="19"/>
        <v>247.03951300590052</v>
      </c>
    </row>
    <row r="613" spans="1:7" ht="15" x14ac:dyDescent="0.25">
      <c r="A613" s="44">
        <v>574099</v>
      </c>
      <c r="B613" s="44"/>
      <c r="C613" s="186">
        <v>1759.9800000000002</v>
      </c>
      <c r="D613" s="75">
        <v>2853.07</v>
      </c>
      <c r="E613" s="197">
        <v>0.75</v>
      </c>
      <c r="F613" s="212">
        <f t="shared" si="18"/>
        <v>2139.8025000000002</v>
      </c>
      <c r="G613" s="26">
        <f t="shared" si="19"/>
        <v>379.82249999999999</v>
      </c>
    </row>
    <row r="614" spans="1:7" ht="15" x14ac:dyDescent="0.25">
      <c r="A614" s="71">
        <v>537728</v>
      </c>
      <c r="B614" s="44"/>
      <c r="C614" s="186">
        <v>2208.2299003235566</v>
      </c>
      <c r="D614" s="75">
        <v>2867.31</v>
      </c>
      <c r="E614" s="197">
        <v>0.75</v>
      </c>
      <c r="F614" s="212">
        <f t="shared" si="18"/>
        <v>2150.4825000000001</v>
      </c>
      <c r="G614" s="26">
        <f t="shared" si="19"/>
        <v>-57.747400323556576</v>
      </c>
    </row>
    <row r="615" spans="1:7" ht="15" x14ac:dyDescent="0.25">
      <c r="A615" s="185">
        <v>568936</v>
      </c>
      <c r="B615" s="130"/>
      <c r="C615" s="186">
        <v>2500.2018290258452</v>
      </c>
      <c r="D615" s="75">
        <v>2898.56</v>
      </c>
      <c r="E615" s="197">
        <v>0.75</v>
      </c>
      <c r="F615" s="212">
        <f t="shared" si="18"/>
        <v>2173.92</v>
      </c>
      <c r="G615" s="26">
        <f t="shared" si="19"/>
        <v>-326.28182902584513</v>
      </c>
    </row>
    <row r="616" spans="1:7" ht="15" x14ac:dyDescent="0.25">
      <c r="A616" s="71">
        <v>568936</v>
      </c>
      <c r="B616" s="71"/>
      <c r="C616" s="140">
        <v>2500.2000000000003</v>
      </c>
      <c r="D616" s="75">
        <v>2898.56</v>
      </c>
      <c r="E616" s="197">
        <v>0.75</v>
      </c>
      <c r="F616" s="212">
        <f t="shared" si="18"/>
        <v>2173.92</v>
      </c>
      <c r="G616" s="26">
        <f t="shared" si="19"/>
        <v>-326.2800000000002</v>
      </c>
    </row>
    <row r="617" spans="1:7" ht="15" x14ac:dyDescent="0.25">
      <c r="A617" s="44">
        <v>837967</v>
      </c>
      <c r="B617" s="44"/>
      <c r="C617" s="186">
        <v>2610.3683612152749</v>
      </c>
      <c r="D617" s="75">
        <v>2918.87</v>
      </c>
      <c r="E617" s="197">
        <v>0.75</v>
      </c>
      <c r="F617" s="212">
        <f t="shared" si="18"/>
        <v>2189.1525000000001</v>
      </c>
      <c r="G617" s="26">
        <f t="shared" si="19"/>
        <v>-421.2158612152748</v>
      </c>
    </row>
    <row r="618" spans="1:7" ht="15" x14ac:dyDescent="0.25">
      <c r="A618" s="71">
        <v>564599</v>
      </c>
      <c r="B618" s="44"/>
      <c r="C618" s="186">
        <v>2703.71</v>
      </c>
      <c r="D618" s="75">
        <v>2922.71</v>
      </c>
      <c r="E618" s="197">
        <v>0.75</v>
      </c>
      <c r="F618" s="212">
        <f t="shared" si="18"/>
        <v>2192.0325000000003</v>
      </c>
      <c r="G618" s="26">
        <f t="shared" si="19"/>
        <v>-511.67749999999978</v>
      </c>
    </row>
    <row r="619" spans="1:7" ht="15" x14ac:dyDescent="0.25">
      <c r="A619" s="185">
        <v>222560</v>
      </c>
      <c r="B619" s="130"/>
      <c r="C619" s="186">
        <v>2346.8569556451612</v>
      </c>
      <c r="D619" s="75">
        <v>3013.11</v>
      </c>
      <c r="E619" s="197">
        <v>0.75</v>
      </c>
      <c r="F619" s="212">
        <f t="shared" si="18"/>
        <v>2259.8325</v>
      </c>
      <c r="G619" s="26">
        <f t="shared" si="19"/>
        <v>-87.024455645161197</v>
      </c>
    </row>
    <row r="620" spans="1:7" ht="15" x14ac:dyDescent="0.25">
      <c r="A620" s="185">
        <v>26342</v>
      </c>
      <c r="B620" s="130"/>
      <c r="C620" s="186">
        <v>2723.6367891730947</v>
      </c>
      <c r="D620" s="75">
        <v>3014.28</v>
      </c>
      <c r="E620" s="197">
        <v>0.75</v>
      </c>
      <c r="F620" s="212">
        <f t="shared" si="18"/>
        <v>2260.71</v>
      </c>
      <c r="G620" s="26">
        <f t="shared" si="19"/>
        <v>-462.92678917309468</v>
      </c>
    </row>
    <row r="621" spans="1:7" ht="15" x14ac:dyDescent="0.25">
      <c r="A621" s="44">
        <v>945050</v>
      </c>
      <c r="B621" s="71"/>
      <c r="C621" s="137">
        <v>2567.3350965250966</v>
      </c>
      <c r="D621" s="74">
        <v>3049.42</v>
      </c>
      <c r="E621" s="197">
        <v>0.75</v>
      </c>
      <c r="F621" s="212">
        <f t="shared" si="18"/>
        <v>2287.0650000000001</v>
      </c>
      <c r="G621" s="26">
        <f t="shared" si="19"/>
        <v>-280.27009652509651</v>
      </c>
    </row>
    <row r="622" spans="1:7" ht="15" x14ac:dyDescent="0.25">
      <c r="A622" s="71">
        <v>509924</v>
      </c>
      <c r="B622" s="71"/>
      <c r="C622" s="138">
        <v>2858.632754318618</v>
      </c>
      <c r="D622" s="75">
        <v>3221.39</v>
      </c>
      <c r="E622" s="197">
        <v>0.75</v>
      </c>
      <c r="F622" s="212">
        <f t="shared" si="18"/>
        <v>2416.0425</v>
      </c>
      <c r="G622" s="26">
        <f t="shared" si="19"/>
        <v>-442.59025431861801</v>
      </c>
    </row>
    <row r="623" spans="1:7" ht="15" x14ac:dyDescent="0.25">
      <c r="A623" s="71">
        <v>956737</v>
      </c>
      <c r="B623" s="71"/>
      <c r="C623" s="138">
        <v>2893.330797546012</v>
      </c>
      <c r="D623" s="75">
        <v>3232.53</v>
      </c>
      <c r="E623" s="197">
        <v>0.75</v>
      </c>
      <c r="F623" s="212">
        <f t="shared" si="18"/>
        <v>2424.3975</v>
      </c>
      <c r="G623" s="26">
        <f t="shared" si="19"/>
        <v>-468.933297546012</v>
      </c>
    </row>
    <row r="624" spans="1:7" ht="15" x14ac:dyDescent="0.25">
      <c r="A624" s="71">
        <v>539708</v>
      </c>
      <c r="B624" s="71"/>
      <c r="C624" s="137">
        <v>2245.3774583333334</v>
      </c>
      <c r="D624" s="73">
        <v>3233</v>
      </c>
      <c r="E624" s="197">
        <v>0.75</v>
      </c>
      <c r="F624" s="212">
        <f t="shared" si="18"/>
        <v>2424.75</v>
      </c>
      <c r="G624" s="26">
        <f t="shared" si="19"/>
        <v>179.37254166666662</v>
      </c>
    </row>
    <row r="625" spans="1:7" ht="15" x14ac:dyDescent="0.25">
      <c r="A625" s="71">
        <v>573310</v>
      </c>
      <c r="B625" s="71"/>
      <c r="C625" s="186">
        <v>2782.72</v>
      </c>
      <c r="D625" s="65">
        <v>3260.99</v>
      </c>
      <c r="E625" s="197">
        <v>0.75</v>
      </c>
      <c r="F625" s="212">
        <f t="shared" si="18"/>
        <v>2445.7424999999998</v>
      </c>
      <c r="G625" s="26">
        <f t="shared" si="19"/>
        <v>-336.97749999999996</v>
      </c>
    </row>
    <row r="626" spans="1:7" ht="15" x14ac:dyDescent="0.25">
      <c r="A626" s="185">
        <v>525847</v>
      </c>
      <c r="B626" s="130"/>
      <c r="C626" s="186">
        <v>2545.8045694716243</v>
      </c>
      <c r="D626" s="75">
        <v>3277.29</v>
      </c>
      <c r="E626" s="197">
        <v>0.75</v>
      </c>
      <c r="F626" s="212">
        <f t="shared" si="18"/>
        <v>2457.9674999999997</v>
      </c>
      <c r="G626" s="26">
        <f t="shared" si="19"/>
        <v>-87.837069471624545</v>
      </c>
    </row>
    <row r="627" spans="1:7" ht="15" x14ac:dyDescent="0.25">
      <c r="A627" s="44">
        <v>200098</v>
      </c>
      <c r="B627" s="71"/>
      <c r="C627" s="137">
        <v>1442.3745759368835</v>
      </c>
      <c r="D627" s="74">
        <v>3412.72</v>
      </c>
      <c r="E627" s="197">
        <v>0.75</v>
      </c>
      <c r="F627" s="212">
        <f t="shared" si="18"/>
        <v>2559.54</v>
      </c>
      <c r="G627" s="26">
        <f t="shared" si="19"/>
        <v>1117.1654240631165</v>
      </c>
    </row>
    <row r="628" spans="1:7" ht="15" x14ac:dyDescent="0.25">
      <c r="A628" s="71">
        <v>61051</v>
      </c>
      <c r="B628" s="71"/>
      <c r="C628" s="137">
        <v>2893.8159137576999</v>
      </c>
      <c r="D628" s="74">
        <v>3505.39</v>
      </c>
      <c r="E628" s="197">
        <v>0.75</v>
      </c>
      <c r="F628" s="212">
        <f t="shared" si="18"/>
        <v>2629.0425</v>
      </c>
      <c r="G628" s="26">
        <f t="shared" si="19"/>
        <v>-264.77341375769993</v>
      </c>
    </row>
    <row r="629" spans="1:7" ht="15" x14ac:dyDescent="0.25">
      <c r="A629" s="185">
        <v>575431</v>
      </c>
      <c r="B629" s="130"/>
      <c r="C629" s="186">
        <v>3010.7368577981651</v>
      </c>
      <c r="D629" s="75">
        <v>3540.32</v>
      </c>
      <c r="E629" s="197">
        <v>0.75</v>
      </c>
      <c r="F629" s="212">
        <f t="shared" si="18"/>
        <v>2655.2400000000002</v>
      </c>
      <c r="G629" s="26">
        <f t="shared" si="19"/>
        <v>-355.49685779816491</v>
      </c>
    </row>
    <row r="630" spans="1:7" ht="15" x14ac:dyDescent="0.25">
      <c r="A630" s="132">
        <v>517576</v>
      </c>
      <c r="B630" s="132"/>
      <c r="C630" s="139">
        <v>3039.9239864130432</v>
      </c>
      <c r="D630" s="133">
        <v>3567.43</v>
      </c>
      <c r="E630" s="197">
        <v>0.75</v>
      </c>
      <c r="F630" s="212">
        <f t="shared" si="18"/>
        <v>2675.5724999999998</v>
      </c>
      <c r="G630" s="26">
        <f t="shared" si="19"/>
        <v>-364.3514864130434</v>
      </c>
    </row>
    <row r="631" spans="1:7" ht="15" x14ac:dyDescent="0.25">
      <c r="A631" s="71">
        <v>567705</v>
      </c>
      <c r="B631" s="71"/>
      <c r="C631" s="138">
        <v>1339.5880952380953</v>
      </c>
      <c r="D631" s="75">
        <v>3635.19</v>
      </c>
      <c r="E631" s="197">
        <v>0.75</v>
      </c>
      <c r="F631" s="212">
        <f t="shared" si="18"/>
        <v>2726.3924999999999</v>
      </c>
      <c r="G631" s="26">
        <f t="shared" si="19"/>
        <v>1386.8044047619046</v>
      </c>
    </row>
    <row r="632" spans="1:7" ht="15" x14ac:dyDescent="0.25">
      <c r="A632" s="185">
        <v>222137</v>
      </c>
      <c r="B632" s="130"/>
      <c r="C632" s="186">
        <v>3110.0741000000003</v>
      </c>
      <c r="D632" s="75">
        <v>3782.99</v>
      </c>
      <c r="E632" s="197">
        <v>0.75</v>
      </c>
      <c r="F632" s="212">
        <f t="shared" si="18"/>
        <v>2837.2424999999998</v>
      </c>
      <c r="G632" s="26">
        <f t="shared" si="19"/>
        <v>-272.83160000000044</v>
      </c>
    </row>
    <row r="633" spans="1:7" ht="15" x14ac:dyDescent="0.25">
      <c r="A633" s="71">
        <v>576663</v>
      </c>
      <c r="B633" s="71"/>
      <c r="C633" s="138">
        <v>2571.9503333333332</v>
      </c>
      <c r="D633" s="75">
        <v>3794.43</v>
      </c>
      <c r="E633" s="197">
        <v>0.75</v>
      </c>
      <c r="F633" s="212">
        <f t="shared" si="18"/>
        <v>2845.8224999999998</v>
      </c>
      <c r="G633" s="26">
        <f t="shared" si="19"/>
        <v>273.87216666666654</v>
      </c>
    </row>
    <row r="634" spans="1:7" ht="15" x14ac:dyDescent="0.25">
      <c r="A634" s="71">
        <v>946201</v>
      </c>
      <c r="B634" s="44"/>
      <c r="C634" s="186">
        <v>3384.2892728989609</v>
      </c>
      <c r="D634" s="75">
        <v>3829.86</v>
      </c>
      <c r="E634" s="197">
        <v>0.75</v>
      </c>
      <c r="F634" s="212">
        <f t="shared" si="18"/>
        <v>2872.395</v>
      </c>
      <c r="G634" s="26">
        <f t="shared" si="19"/>
        <v>-511.89427289896093</v>
      </c>
    </row>
    <row r="635" spans="1:7" ht="15" x14ac:dyDescent="0.25">
      <c r="A635" s="71">
        <v>956879</v>
      </c>
      <c r="B635" s="71"/>
      <c r="C635" s="138">
        <v>2801.5156032719833</v>
      </c>
      <c r="D635" s="75">
        <v>3970.7</v>
      </c>
      <c r="E635" s="197">
        <v>0.75</v>
      </c>
      <c r="F635" s="212">
        <f t="shared" si="18"/>
        <v>2978.0249999999996</v>
      </c>
      <c r="G635" s="26">
        <f t="shared" si="19"/>
        <v>176.50939672801633</v>
      </c>
    </row>
    <row r="636" spans="1:7" ht="15" x14ac:dyDescent="0.25">
      <c r="A636" s="44">
        <v>985130</v>
      </c>
      <c r="B636" s="71"/>
      <c r="C636" s="137">
        <v>3597.2244708423327</v>
      </c>
      <c r="D636" s="74">
        <v>4104.75</v>
      </c>
      <c r="E636" s="197">
        <v>0.75</v>
      </c>
      <c r="F636" s="212">
        <f t="shared" si="18"/>
        <v>3078.5625</v>
      </c>
      <c r="G636" s="26">
        <f t="shared" si="19"/>
        <v>-518.66197084233272</v>
      </c>
    </row>
    <row r="637" spans="1:7" ht="15" x14ac:dyDescent="0.25">
      <c r="A637" s="71">
        <v>46665</v>
      </c>
      <c r="B637" s="44"/>
      <c r="C637" s="186">
        <v>3700.2100901803606</v>
      </c>
      <c r="D637" s="75">
        <v>4205.1899999999996</v>
      </c>
      <c r="E637" s="197">
        <v>0.75</v>
      </c>
      <c r="F637" s="212">
        <f t="shared" si="18"/>
        <v>3153.8924999999999</v>
      </c>
      <c r="G637" s="26">
        <f t="shared" si="19"/>
        <v>-546.31759018036064</v>
      </c>
    </row>
    <row r="638" spans="1:7" ht="15" x14ac:dyDescent="0.25">
      <c r="A638" s="185">
        <v>849182</v>
      </c>
      <c r="B638" s="130"/>
      <c r="C638" s="186">
        <v>1033.1968832467337</v>
      </c>
      <c r="D638" s="75">
        <v>4250</v>
      </c>
      <c r="E638" s="197">
        <v>0.75</v>
      </c>
      <c r="F638" s="212">
        <f t="shared" si="18"/>
        <v>3187.5</v>
      </c>
      <c r="G638" s="26">
        <f t="shared" si="19"/>
        <v>2154.3031167532663</v>
      </c>
    </row>
    <row r="639" spans="1:7" ht="15" x14ac:dyDescent="0.25">
      <c r="A639" s="71">
        <v>852603</v>
      </c>
      <c r="B639" s="71"/>
      <c r="C639" s="138">
        <v>3725.0798757763978</v>
      </c>
      <c r="D639" s="75">
        <v>4309.5</v>
      </c>
      <c r="E639" s="197">
        <v>0.75</v>
      </c>
      <c r="F639" s="212">
        <f t="shared" si="18"/>
        <v>3232.125</v>
      </c>
      <c r="G639" s="26">
        <f t="shared" si="19"/>
        <v>-492.95487577639778</v>
      </c>
    </row>
    <row r="640" spans="1:7" ht="15" x14ac:dyDescent="0.25">
      <c r="A640" s="44">
        <v>216890</v>
      </c>
      <c r="B640" s="44"/>
      <c r="C640" s="138">
        <v>3335.5319459936527</v>
      </c>
      <c r="D640" s="65">
        <v>4362.01</v>
      </c>
      <c r="E640" s="197">
        <v>0.75</v>
      </c>
      <c r="F640" s="212">
        <f t="shared" si="18"/>
        <v>3271.5075000000002</v>
      </c>
      <c r="G640" s="26">
        <f t="shared" si="19"/>
        <v>-64.024445993652535</v>
      </c>
    </row>
    <row r="641" spans="1:7" ht="15" x14ac:dyDescent="0.25">
      <c r="A641" s="71">
        <v>157623</v>
      </c>
      <c r="B641" s="71"/>
      <c r="C641" s="138">
        <v>3535.9526000000001</v>
      </c>
      <c r="D641" s="75">
        <v>4375.18</v>
      </c>
      <c r="E641" s="197">
        <v>0.75</v>
      </c>
      <c r="F641" s="212">
        <f t="shared" si="18"/>
        <v>3281.3850000000002</v>
      </c>
      <c r="G641" s="26">
        <f t="shared" si="19"/>
        <v>-254.56759999999986</v>
      </c>
    </row>
    <row r="642" spans="1:7" ht="15" x14ac:dyDescent="0.25">
      <c r="A642" s="71">
        <v>912613</v>
      </c>
      <c r="B642" s="71"/>
      <c r="C642" s="138">
        <v>3513.3871428571429</v>
      </c>
      <c r="D642" s="75">
        <v>4421.83</v>
      </c>
      <c r="E642" s="197">
        <v>0.75</v>
      </c>
      <c r="F642" s="212">
        <f t="shared" ref="F642:F675" si="20">+D642*E642</f>
        <v>3316.3724999999999</v>
      </c>
      <c r="G642" s="26">
        <f t="shared" ref="G642:G680" si="21">+F642-C642</f>
        <v>-197.01464285714292</v>
      </c>
    </row>
    <row r="643" spans="1:7" ht="15" x14ac:dyDescent="0.25">
      <c r="A643" s="44">
        <v>222779</v>
      </c>
      <c r="B643" s="71"/>
      <c r="C643" s="137">
        <v>3625.8340000000003</v>
      </c>
      <c r="D643" s="74">
        <v>4441.21</v>
      </c>
      <c r="E643" s="197">
        <v>0.75</v>
      </c>
      <c r="F643" s="212">
        <f t="shared" si="20"/>
        <v>3330.9075000000003</v>
      </c>
      <c r="G643" s="26">
        <f t="shared" si="21"/>
        <v>-294.92650000000003</v>
      </c>
    </row>
    <row r="644" spans="1:7" ht="15" x14ac:dyDescent="0.25">
      <c r="A644" s="44">
        <v>14049</v>
      </c>
      <c r="B644" s="71"/>
      <c r="C644" s="137">
        <v>3425.8956372549023</v>
      </c>
      <c r="D644" s="74">
        <v>4573.29</v>
      </c>
      <c r="E644" s="197">
        <v>0.75</v>
      </c>
      <c r="F644" s="212">
        <f t="shared" si="20"/>
        <v>3429.9674999999997</v>
      </c>
      <c r="G644" s="26">
        <f t="shared" si="21"/>
        <v>4.0718627450974054</v>
      </c>
    </row>
    <row r="645" spans="1:7" ht="15" x14ac:dyDescent="0.25">
      <c r="A645" s="132">
        <v>531640</v>
      </c>
      <c r="B645" s="132"/>
      <c r="C645" s="139">
        <v>4407.6380000000008</v>
      </c>
      <c r="D645" s="133">
        <v>5009.01</v>
      </c>
      <c r="E645" s="197">
        <v>0.8</v>
      </c>
      <c r="F645" s="212">
        <f t="shared" si="20"/>
        <v>4007.2080000000005</v>
      </c>
      <c r="G645" s="26">
        <f t="shared" si="21"/>
        <v>-400.43000000000029</v>
      </c>
    </row>
    <row r="646" spans="1:7" ht="15" x14ac:dyDescent="0.25">
      <c r="A646" s="185">
        <v>209015</v>
      </c>
      <c r="B646" s="130"/>
      <c r="C646" s="186">
        <v>3378.2653614457831</v>
      </c>
      <c r="D646" s="75">
        <v>5313.59</v>
      </c>
      <c r="E646" s="197">
        <v>0.8</v>
      </c>
      <c r="F646" s="212">
        <f t="shared" si="20"/>
        <v>4250.8720000000003</v>
      </c>
      <c r="G646" s="26">
        <f t="shared" si="21"/>
        <v>872.60663855421717</v>
      </c>
    </row>
    <row r="647" spans="1:7" ht="15" x14ac:dyDescent="0.25">
      <c r="A647" s="71">
        <v>995471</v>
      </c>
      <c r="B647" s="71"/>
      <c r="C647" s="138">
        <v>4698.2581450000007</v>
      </c>
      <c r="D647" s="75">
        <v>5314.27</v>
      </c>
      <c r="E647" s="197">
        <v>0.8</v>
      </c>
      <c r="F647" s="212">
        <f t="shared" si="20"/>
        <v>4251.4160000000002</v>
      </c>
      <c r="G647" s="26">
        <f t="shared" si="21"/>
        <v>-446.84214500000053</v>
      </c>
    </row>
    <row r="648" spans="1:7" ht="15" x14ac:dyDescent="0.25">
      <c r="A648" s="71">
        <v>933895</v>
      </c>
      <c r="B648" s="71"/>
      <c r="C648" s="138">
        <v>4789.2391489361707</v>
      </c>
      <c r="D648" s="75">
        <v>5442.77</v>
      </c>
      <c r="E648" s="197">
        <v>0.8</v>
      </c>
      <c r="F648" s="212">
        <f t="shared" si="20"/>
        <v>4354.2160000000003</v>
      </c>
      <c r="G648" s="26">
        <f t="shared" si="21"/>
        <v>-435.0231489361704</v>
      </c>
    </row>
    <row r="649" spans="1:7" ht="15" x14ac:dyDescent="0.25">
      <c r="A649" s="185">
        <v>89575</v>
      </c>
      <c r="B649" s="130"/>
      <c r="C649" s="186">
        <v>4668.9038099808067</v>
      </c>
      <c r="D649" s="75">
        <v>5668.79</v>
      </c>
      <c r="E649" s="197">
        <v>0.8</v>
      </c>
      <c r="F649" s="212">
        <f t="shared" si="20"/>
        <v>4535.0320000000002</v>
      </c>
      <c r="G649" s="26">
        <f t="shared" si="21"/>
        <v>-133.87180998080657</v>
      </c>
    </row>
    <row r="650" spans="1:7" ht="15" x14ac:dyDescent="0.25">
      <c r="A650" s="71">
        <v>544273</v>
      </c>
      <c r="B650" s="71"/>
      <c r="C650" s="138">
        <v>5389.74</v>
      </c>
      <c r="D650" s="75">
        <v>6034.03</v>
      </c>
      <c r="E650" s="197">
        <v>0.8</v>
      </c>
      <c r="F650" s="212">
        <f t="shared" si="20"/>
        <v>4827.2240000000002</v>
      </c>
      <c r="G650" s="26">
        <f t="shared" si="21"/>
        <v>-562.51599999999962</v>
      </c>
    </row>
    <row r="651" spans="1:7" ht="15" x14ac:dyDescent="0.25">
      <c r="A651" s="71">
        <v>217689</v>
      </c>
      <c r="B651" s="71"/>
      <c r="C651" s="138">
        <v>5418.642490157481</v>
      </c>
      <c r="D651" s="65">
        <v>6067.23</v>
      </c>
      <c r="E651" s="197">
        <v>0.8</v>
      </c>
      <c r="F651" s="212">
        <f t="shared" si="20"/>
        <v>4853.7839999999997</v>
      </c>
      <c r="G651" s="26">
        <f t="shared" si="21"/>
        <v>-564.85849015748136</v>
      </c>
    </row>
    <row r="652" spans="1:7" ht="15" x14ac:dyDescent="0.25">
      <c r="A652" s="44">
        <v>223310</v>
      </c>
      <c r="B652" s="71"/>
      <c r="C652" s="137">
        <v>5262.9026200274348</v>
      </c>
      <c r="D652" s="74">
        <v>6101.41</v>
      </c>
      <c r="E652" s="197">
        <v>0.8</v>
      </c>
      <c r="F652" s="212">
        <f t="shared" si="20"/>
        <v>4881.1279999999997</v>
      </c>
      <c r="G652" s="26">
        <f t="shared" si="21"/>
        <v>-381.77462002743505</v>
      </c>
    </row>
    <row r="653" spans="1:7" ht="15" x14ac:dyDescent="0.25">
      <c r="A653" s="71">
        <v>32812</v>
      </c>
      <c r="B653" s="71"/>
      <c r="C653" s="138">
        <v>5608.9909963099626</v>
      </c>
      <c r="D653" s="75">
        <v>6293.61</v>
      </c>
      <c r="E653" s="197">
        <v>0.8</v>
      </c>
      <c r="F653" s="212">
        <f t="shared" si="20"/>
        <v>5034.8879999999999</v>
      </c>
      <c r="G653" s="26">
        <f t="shared" si="21"/>
        <v>-574.10299630996269</v>
      </c>
    </row>
    <row r="654" spans="1:7" ht="15" x14ac:dyDescent="0.25">
      <c r="A654" s="185">
        <v>507758</v>
      </c>
      <c r="B654" s="130"/>
      <c r="C654" s="186">
        <v>5542.2494827586215</v>
      </c>
      <c r="D654" s="75">
        <v>6362.43</v>
      </c>
      <c r="E654" s="197">
        <v>0.8</v>
      </c>
      <c r="F654" s="212">
        <f t="shared" si="20"/>
        <v>5089.9440000000004</v>
      </c>
      <c r="G654" s="26">
        <f t="shared" si="21"/>
        <v>-452.30548275862111</v>
      </c>
    </row>
    <row r="655" spans="1:7" ht="15" x14ac:dyDescent="0.25">
      <c r="A655" s="71">
        <v>209855</v>
      </c>
      <c r="B655" s="71"/>
      <c r="C655" s="138">
        <v>5715.435221893491</v>
      </c>
      <c r="D655" s="75">
        <v>6556.21</v>
      </c>
      <c r="E655" s="197">
        <v>0.8</v>
      </c>
      <c r="F655" s="212">
        <f t="shared" si="20"/>
        <v>5244.9680000000008</v>
      </c>
      <c r="G655" s="26">
        <f t="shared" si="21"/>
        <v>-470.4672218934902</v>
      </c>
    </row>
    <row r="656" spans="1:7" ht="15" x14ac:dyDescent="0.25">
      <c r="A656" s="185">
        <v>567364</v>
      </c>
      <c r="B656" s="130"/>
      <c r="C656" s="186">
        <v>5961.1295951417005</v>
      </c>
      <c r="D656" s="75">
        <v>6630.31</v>
      </c>
      <c r="E656" s="197">
        <v>0.8</v>
      </c>
      <c r="F656" s="212">
        <f t="shared" si="20"/>
        <v>5304.2480000000005</v>
      </c>
      <c r="G656" s="26">
        <f t="shared" si="21"/>
        <v>-656.88159514170002</v>
      </c>
    </row>
    <row r="657" spans="1:7" ht="15" x14ac:dyDescent="0.25">
      <c r="A657" s="185">
        <v>29460</v>
      </c>
      <c r="B657" s="130"/>
      <c r="C657" s="186">
        <v>5291.7899902723739</v>
      </c>
      <c r="D657" s="65">
        <v>6771.81</v>
      </c>
      <c r="E657" s="197">
        <v>0.8</v>
      </c>
      <c r="F657" s="212">
        <f t="shared" si="20"/>
        <v>5417.4480000000003</v>
      </c>
      <c r="G657" s="26">
        <f t="shared" si="21"/>
        <v>125.65800972762645</v>
      </c>
    </row>
    <row r="658" spans="1:7" ht="15" x14ac:dyDescent="0.25">
      <c r="A658" s="185">
        <v>218637</v>
      </c>
      <c r="B658" s="130"/>
      <c r="C658" s="186">
        <v>6115.4928571428572</v>
      </c>
      <c r="D658" s="75">
        <v>6810.78</v>
      </c>
      <c r="E658" s="197">
        <v>0.8</v>
      </c>
      <c r="F658" s="212">
        <f t="shared" si="20"/>
        <v>5448.6239999999998</v>
      </c>
      <c r="G658" s="26">
        <f t="shared" si="21"/>
        <v>-666.86885714285745</v>
      </c>
    </row>
    <row r="659" spans="1:7" ht="15" x14ac:dyDescent="0.25">
      <c r="A659" s="71">
        <v>860543</v>
      </c>
      <c r="B659" s="71"/>
      <c r="C659" s="138">
        <v>6650.4699999999993</v>
      </c>
      <c r="D659" s="75">
        <v>6817.46</v>
      </c>
      <c r="E659" s="197">
        <v>0.8</v>
      </c>
      <c r="F659" s="212">
        <f t="shared" si="20"/>
        <v>5453.9680000000008</v>
      </c>
      <c r="G659" s="26">
        <f t="shared" si="21"/>
        <v>-1196.5019999999986</v>
      </c>
    </row>
    <row r="660" spans="1:7" ht="15" x14ac:dyDescent="0.25">
      <c r="A660" s="71">
        <v>569287</v>
      </c>
      <c r="B660" s="71"/>
      <c r="C660" s="138">
        <v>6172.8078194726158</v>
      </c>
      <c r="D660" s="75">
        <v>6895.45</v>
      </c>
      <c r="E660" s="197">
        <v>0.8</v>
      </c>
      <c r="F660" s="212">
        <f t="shared" si="20"/>
        <v>5516.3600000000006</v>
      </c>
      <c r="G660" s="26">
        <f t="shared" si="21"/>
        <v>-656.44781947261527</v>
      </c>
    </row>
    <row r="661" spans="1:7" ht="15" x14ac:dyDescent="0.25">
      <c r="A661" s="71">
        <v>548394</v>
      </c>
      <c r="B661" s="71"/>
      <c r="C661" s="137">
        <v>3242.5433491686458</v>
      </c>
      <c r="D661" s="74">
        <v>6987.15</v>
      </c>
      <c r="E661" s="197">
        <v>0.8</v>
      </c>
      <c r="F661" s="212">
        <f t="shared" si="20"/>
        <v>5589.72</v>
      </c>
      <c r="G661" s="26">
        <f t="shared" si="21"/>
        <v>2347.1766508313544</v>
      </c>
    </row>
    <row r="662" spans="1:7" ht="15" x14ac:dyDescent="0.25">
      <c r="A662" s="71">
        <v>843251</v>
      </c>
      <c r="B662" s="71"/>
      <c r="C662" s="140">
        <v>6121.3656164383556</v>
      </c>
      <c r="D662" s="65">
        <v>7423.83</v>
      </c>
      <c r="E662" s="197">
        <v>0.8</v>
      </c>
      <c r="F662" s="212">
        <f t="shared" si="20"/>
        <v>5939.0640000000003</v>
      </c>
      <c r="G662" s="26">
        <f t="shared" si="21"/>
        <v>-182.30161643835527</v>
      </c>
    </row>
    <row r="663" spans="1:7" ht="15" x14ac:dyDescent="0.25">
      <c r="A663" s="71">
        <v>945274</v>
      </c>
      <c r="B663" s="71"/>
      <c r="C663" s="137">
        <v>6613.2006947268001</v>
      </c>
      <c r="D663" s="74">
        <v>7545.03</v>
      </c>
      <c r="E663" s="197">
        <v>0.8</v>
      </c>
      <c r="F663" s="212">
        <f t="shared" si="20"/>
        <v>6036.0240000000003</v>
      </c>
      <c r="G663" s="26">
        <f t="shared" si="21"/>
        <v>-577.17669472679972</v>
      </c>
    </row>
    <row r="664" spans="1:7" ht="15" x14ac:dyDescent="0.25">
      <c r="A664" s="44">
        <v>846855</v>
      </c>
      <c r="B664" s="44"/>
      <c r="C664" s="186">
        <v>7100.64</v>
      </c>
      <c r="D664" s="75">
        <v>7571.19</v>
      </c>
      <c r="E664" s="197">
        <v>0.8</v>
      </c>
      <c r="F664" s="212">
        <f t="shared" si="20"/>
        <v>6056.9520000000002</v>
      </c>
      <c r="G664" s="26">
        <f t="shared" si="21"/>
        <v>-1043.6880000000001</v>
      </c>
    </row>
    <row r="665" spans="1:7" ht="15" x14ac:dyDescent="0.25">
      <c r="A665" s="71">
        <v>552628</v>
      </c>
      <c r="B665" s="71"/>
      <c r="C665" s="138">
        <v>6860.1712931034481</v>
      </c>
      <c r="D665" s="75">
        <v>7688.68</v>
      </c>
      <c r="E665" s="197">
        <v>0.8</v>
      </c>
      <c r="F665" s="212">
        <f t="shared" si="20"/>
        <v>6150.9440000000004</v>
      </c>
      <c r="G665" s="26">
        <f t="shared" si="21"/>
        <v>-709.22729310344766</v>
      </c>
    </row>
    <row r="666" spans="1:7" ht="15" x14ac:dyDescent="0.25">
      <c r="A666" s="71">
        <v>568443</v>
      </c>
      <c r="B666" s="71"/>
      <c r="C666" s="138">
        <v>7491.557701030928</v>
      </c>
      <c r="D666" s="75">
        <v>8618.16</v>
      </c>
      <c r="E666" s="197">
        <v>0.8</v>
      </c>
      <c r="F666" s="212">
        <f t="shared" si="20"/>
        <v>6894.5280000000002</v>
      </c>
      <c r="G666" s="26">
        <f t="shared" si="21"/>
        <v>-597.02970103092775</v>
      </c>
    </row>
    <row r="667" spans="1:7" ht="15" x14ac:dyDescent="0.25">
      <c r="A667" s="185">
        <v>207046</v>
      </c>
      <c r="B667" s="130"/>
      <c r="C667" s="186">
        <v>7766.8779703637174</v>
      </c>
      <c r="D667" s="75">
        <v>8901.31</v>
      </c>
      <c r="E667" s="197">
        <v>0.8</v>
      </c>
      <c r="F667" s="212">
        <f t="shared" si="20"/>
        <v>7121.0479999999998</v>
      </c>
      <c r="G667" s="26">
        <f t="shared" si="21"/>
        <v>-645.82997036371762</v>
      </c>
    </row>
    <row r="668" spans="1:7" ht="15" x14ac:dyDescent="0.25">
      <c r="A668" s="71">
        <v>221735</v>
      </c>
      <c r="B668" s="44"/>
      <c r="C668" s="186">
        <v>7558.7210592369474</v>
      </c>
      <c r="D668" s="75">
        <v>9514.26</v>
      </c>
      <c r="E668" s="197">
        <v>0.8</v>
      </c>
      <c r="F668" s="212">
        <f t="shared" si="20"/>
        <v>7611.4080000000004</v>
      </c>
      <c r="G668" s="26">
        <f t="shared" si="21"/>
        <v>52.686940763052917</v>
      </c>
    </row>
    <row r="669" spans="1:7" ht="15" x14ac:dyDescent="0.25">
      <c r="A669" s="185">
        <v>120117</v>
      </c>
      <c r="B669" s="130"/>
      <c r="C669" s="186">
        <v>8499.8742261904772</v>
      </c>
      <c r="D669" s="75">
        <v>9617.16</v>
      </c>
      <c r="E669" s="197">
        <v>0.8</v>
      </c>
      <c r="F669" s="212">
        <f t="shared" si="20"/>
        <v>7693.7280000000001</v>
      </c>
      <c r="G669" s="26">
        <f t="shared" si="21"/>
        <v>-806.14622619047714</v>
      </c>
    </row>
    <row r="670" spans="1:7" ht="15" x14ac:dyDescent="0.25">
      <c r="A670" s="134">
        <v>994247</v>
      </c>
      <c r="B670" s="71"/>
      <c r="C670" s="186">
        <v>9364.4699999999993</v>
      </c>
      <c r="D670" s="75">
        <v>10517.88</v>
      </c>
      <c r="E670" s="197">
        <v>0.9</v>
      </c>
      <c r="F670" s="212">
        <f t="shared" si="20"/>
        <v>9466.0919999999987</v>
      </c>
      <c r="G670" s="26">
        <f t="shared" si="21"/>
        <v>101.62199999999939</v>
      </c>
    </row>
    <row r="671" spans="1:7" ht="15" x14ac:dyDescent="0.25">
      <c r="A671" s="71">
        <v>220298</v>
      </c>
      <c r="B671" s="71"/>
      <c r="C671" s="189">
        <v>5428.55</v>
      </c>
      <c r="D671" s="65">
        <v>11045.7</v>
      </c>
      <c r="E671" s="197">
        <v>0.9</v>
      </c>
      <c r="F671" s="212">
        <f t="shared" si="20"/>
        <v>9941.130000000001</v>
      </c>
      <c r="G671" s="26">
        <f t="shared" si="21"/>
        <v>4512.5800000000008</v>
      </c>
    </row>
    <row r="672" spans="1:7" ht="15" x14ac:dyDescent="0.25">
      <c r="A672" s="71">
        <v>84191</v>
      </c>
      <c r="B672" s="44"/>
      <c r="C672" s="186">
        <v>10000</v>
      </c>
      <c r="D672" s="75">
        <v>12767.56</v>
      </c>
      <c r="E672" s="197">
        <v>0.9</v>
      </c>
      <c r="F672" s="212">
        <f t="shared" si="20"/>
        <v>11490.804</v>
      </c>
      <c r="G672" s="26">
        <f t="shared" si="21"/>
        <v>1490.8040000000001</v>
      </c>
    </row>
    <row r="673" spans="1:7" ht="15" x14ac:dyDescent="0.25">
      <c r="A673" s="71">
        <v>857896</v>
      </c>
      <c r="B673" s="44"/>
      <c r="C673" s="186">
        <v>10000</v>
      </c>
      <c r="D673" s="75">
        <v>13064.48</v>
      </c>
      <c r="E673" s="197">
        <v>0.9</v>
      </c>
      <c r="F673" s="212">
        <f t="shared" si="20"/>
        <v>11758.031999999999</v>
      </c>
      <c r="G673" s="26">
        <f t="shared" si="21"/>
        <v>1758.0319999999992</v>
      </c>
    </row>
    <row r="674" spans="1:7" ht="15" x14ac:dyDescent="0.25">
      <c r="A674" s="71">
        <v>853031</v>
      </c>
      <c r="B674" s="44"/>
      <c r="C674" s="186">
        <v>10000</v>
      </c>
      <c r="D674" s="75">
        <v>15592.15</v>
      </c>
      <c r="E674" s="197">
        <v>0.9</v>
      </c>
      <c r="F674" s="212">
        <f t="shared" si="20"/>
        <v>14032.934999999999</v>
      </c>
      <c r="G674" s="26">
        <f t="shared" si="21"/>
        <v>4032.9349999999995</v>
      </c>
    </row>
    <row r="675" spans="1:7" ht="15" x14ac:dyDescent="0.25">
      <c r="A675" s="134">
        <v>28514</v>
      </c>
      <c r="B675" s="71"/>
      <c r="C675" s="186">
        <v>10000</v>
      </c>
      <c r="D675" s="75">
        <v>15688.61</v>
      </c>
      <c r="E675" s="197">
        <v>0.9</v>
      </c>
      <c r="F675" s="212">
        <f t="shared" si="20"/>
        <v>14119.749000000002</v>
      </c>
      <c r="G675" s="26">
        <f t="shared" si="21"/>
        <v>4119.7490000000016</v>
      </c>
    </row>
    <row r="676" spans="1:7" ht="15" x14ac:dyDescent="0.25">
      <c r="A676" s="134">
        <v>576018</v>
      </c>
      <c r="B676" s="71"/>
      <c r="C676" s="140">
        <v>10000</v>
      </c>
      <c r="D676" s="75">
        <v>20898.71</v>
      </c>
      <c r="F676" s="213">
        <v>20000</v>
      </c>
      <c r="G676" s="26">
        <f t="shared" si="21"/>
        <v>10000</v>
      </c>
    </row>
    <row r="677" spans="1:7" ht="15" x14ac:dyDescent="0.25">
      <c r="A677" s="71">
        <v>209051</v>
      </c>
      <c r="B677" s="44"/>
      <c r="C677" s="186">
        <v>10000</v>
      </c>
      <c r="D677" s="75">
        <v>21187.25</v>
      </c>
      <c r="F677" s="213">
        <v>20000</v>
      </c>
      <c r="G677" s="26">
        <f t="shared" si="21"/>
        <v>10000</v>
      </c>
    </row>
    <row r="678" spans="1:7" ht="15" x14ac:dyDescent="0.25">
      <c r="A678" s="71">
        <v>555462</v>
      </c>
      <c r="B678" s="44"/>
      <c r="C678" s="186">
        <v>10000</v>
      </c>
      <c r="D678" s="75">
        <v>22039.94</v>
      </c>
      <c r="F678" s="213">
        <v>20000</v>
      </c>
      <c r="G678" s="26">
        <f t="shared" si="21"/>
        <v>10000</v>
      </c>
    </row>
    <row r="679" spans="1:7" ht="15" x14ac:dyDescent="0.25">
      <c r="A679" s="71">
        <v>554619</v>
      </c>
      <c r="B679" s="71"/>
      <c r="C679" s="138">
        <v>10000</v>
      </c>
      <c r="D679" s="75">
        <v>25375.41</v>
      </c>
      <c r="F679" s="213">
        <v>20000</v>
      </c>
      <c r="G679" s="26">
        <f t="shared" si="21"/>
        <v>10000</v>
      </c>
    </row>
    <row r="680" spans="1:7" ht="15" x14ac:dyDescent="0.25">
      <c r="A680" s="44">
        <v>214275</v>
      </c>
      <c r="B680" s="44"/>
      <c r="C680" s="137">
        <v>10000</v>
      </c>
      <c r="D680" s="74">
        <v>45466.54</v>
      </c>
      <c r="F680" s="213">
        <v>20000</v>
      </c>
      <c r="G680" s="26">
        <f t="shared" si="21"/>
        <v>10000</v>
      </c>
    </row>
    <row r="681" spans="1:7" x14ac:dyDescent="0.2">
      <c r="F681" s="213"/>
    </row>
    <row r="682" spans="1:7" x14ac:dyDescent="0.2">
      <c r="C682" s="143">
        <f>SUM(C2:C681)</f>
        <v>658882.70376289496</v>
      </c>
      <c r="D682" s="143">
        <f>SUM(D2:D681)</f>
        <v>940317.85000000044</v>
      </c>
      <c r="E682" s="143"/>
      <c r="F682" s="214">
        <f t="shared" ref="F682:G682" si="22">SUM(F2:F681)</f>
        <v>702344.5625</v>
      </c>
      <c r="G682" s="66">
        <f t="shared" si="22"/>
        <v>43461.858737104951</v>
      </c>
    </row>
    <row r="683" spans="1:7" x14ac:dyDescent="0.2">
      <c r="F683" s="213"/>
    </row>
    <row r="684" spans="1:7" x14ac:dyDescent="0.2">
      <c r="B684" s="66" t="s">
        <v>0</v>
      </c>
      <c r="C684" s="143">
        <f>+'gennaio OK'!C92+'aprile OK'!C194</f>
        <v>496.45</v>
      </c>
      <c r="D684" s="143"/>
    </row>
    <row r="686" spans="1:7" x14ac:dyDescent="0.2">
      <c r="C686" s="143">
        <f>+C682+C684</f>
        <v>659379.15376289492</v>
      </c>
    </row>
    <row r="689" spans="2:3" ht="15" x14ac:dyDescent="0.25">
      <c r="B689" s="198" t="s">
        <v>18</v>
      </c>
      <c r="C689" s="198"/>
    </row>
    <row r="690" spans="2:3" ht="15" x14ac:dyDescent="0.25">
      <c r="B690" s="199" t="s">
        <v>19</v>
      </c>
      <c r="C690" s="49">
        <v>0</v>
      </c>
    </row>
    <row r="691" spans="2:3" ht="15" x14ac:dyDescent="0.25">
      <c r="B691" s="199" t="s">
        <v>20</v>
      </c>
      <c r="C691" s="200">
        <v>0.4</v>
      </c>
    </row>
    <row r="692" spans="2:3" ht="15" x14ac:dyDescent="0.25">
      <c r="B692" s="199" t="s">
        <v>21</v>
      </c>
      <c r="C692" s="200">
        <v>0.65</v>
      </c>
    </row>
    <row r="693" spans="2:3" ht="15" x14ac:dyDescent="0.25">
      <c r="B693" s="201" t="s">
        <v>22</v>
      </c>
      <c r="C693" s="200">
        <v>0.75</v>
      </c>
    </row>
    <row r="694" spans="2:3" ht="15" x14ac:dyDescent="0.25">
      <c r="B694" s="201" t="s">
        <v>23</v>
      </c>
      <c r="C694" s="200">
        <v>0.8</v>
      </c>
    </row>
    <row r="695" spans="2:3" ht="15" x14ac:dyDescent="0.25">
      <c r="B695" s="201" t="s">
        <v>24</v>
      </c>
      <c r="C695" s="200">
        <v>0.9</v>
      </c>
    </row>
    <row r="696" spans="2:3" ht="15" x14ac:dyDescent="0.25">
      <c r="B696" s="201" t="s">
        <v>25</v>
      </c>
      <c r="C696" s="64" t="s">
        <v>26</v>
      </c>
    </row>
  </sheetData>
  <sortState ref="A2:D680">
    <sortCondition ref="D2:D680"/>
  </sortState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2"/>
  <sheetViews>
    <sheetView workbookViewId="0">
      <selection activeCell="D18" sqref="D18"/>
    </sheetView>
  </sheetViews>
  <sheetFormatPr defaultRowHeight="15" x14ac:dyDescent="0.25"/>
  <cols>
    <col min="1" max="1" width="18.28515625" bestFit="1" customWidth="1"/>
    <col min="2" max="2" width="30.28515625" bestFit="1" customWidth="1"/>
    <col min="3" max="3" width="55" bestFit="1" customWidth="1"/>
    <col min="4" max="4" width="52.42578125" bestFit="1" customWidth="1"/>
  </cols>
  <sheetData>
    <row r="3" spans="1:4" x14ac:dyDescent="0.25">
      <c r="A3" s="203" t="s">
        <v>28</v>
      </c>
      <c r="B3" t="s">
        <v>31</v>
      </c>
      <c r="C3" t="s">
        <v>32</v>
      </c>
      <c r="D3" t="s">
        <v>33</v>
      </c>
    </row>
    <row r="4" spans="1:4" x14ac:dyDescent="0.25">
      <c r="A4" s="205">
        <v>0</v>
      </c>
      <c r="B4" s="26">
        <v>828.47819931329002</v>
      </c>
      <c r="C4" s="26">
        <v>0</v>
      </c>
      <c r="D4" s="26">
        <v>-828.47819931329002</v>
      </c>
    </row>
    <row r="5" spans="1:4" x14ac:dyDescent="0.25">
      <c r="A5" s="205">
        <v>0.4</v>
      </c>
      <c r="B5" s="26">
        <v>5676.8830474635079</v>
      </c>
      <c r="C5" s="26">
        <v>4809.1959999999999</v>
      </c>
      <c r="D5" s="26">
        <v>-867.68704746350829</v>
      </c>
    </row>
    <row r="6" spans="1:4" x14ac:dyDescent="0.25">
      <c r="A6" s="205">
        <v>0.65</v>
      </c>
      <c r="B6" s="26">
        <v>110253.11094450994</v>
      </c>
      <c r="C6" s="26">
        <v>108234.6655</v>
      </c>
      <c r="D6" s="26">
        <v>-2018.4454445099241</v>
      </c>
    </row>
    <row r="7" spans="1:4" x14ac:dyDescent="0.25">
      <c r="A7" s="205">
        <v>0.75</v>
      </c>
      <c r="B7" s="26">
        <v>291004.30412280955</v>
      </c>
      <c r="C7" s="26">
        <v>280927.21499999991</v>
      </c>
      <c r="D7" s="26">
        <v>-10077.089122809717</v>
      </c>
    </row>
    <row r="8" spans="1:4" x14ac:dyDescent="0.25">
      <c r="A8" s="205">
        <v>0.8</v>
      </c>
      <c r="B8" s="26">
        <v>146326.90744879859</v>
      </c>
      <c r="C8" s="26">
        <v>137564.74400000001</v>
      </c>
      <c r="D8" s="26">
        <v>-8762.1634487986121</v>
      </c>
    </row>
    <row r="9" spans="1:4" x14ac:dyDescent="0.25">
      <c r="A9" s="205">
        <v>0.9</v>
      </c>
      <c r="B9" s="26">
        <v>54793.020000000004</v>
      </c>
      <c r="C9" s="26">
        <v>70808.741999999998</v>
      </c>
      <c r="D9" s="26">
        <v>16015.722</v>
      </c>
    </row>
    <row r="10" spans="1:4" x14ac:dyDescent="0.25">
      <c r="A10" s="204" t="s">
        <v>29</v>
      </c>
      <c r="B10" s="26">
        <v>50000</v>
      </c>
      <c r="C10" s="26">
        <v>100000</v>
      </c>
      <c r="D10" s="26">
        <v>50000</v>
      </c>
    </row>
    <row r="11" spans="1:4" x14ac:dyDescent="0.25">
      <c r="A11" s="204" t="s">
        <v>30</v>
      </c>
      <c r="B11" s="26">
        <v>658882.70376289496</v>
      </c>
      <c r="C11" s="26">
        <v>702344.56249999988</v>
      </c>
      <c r="D11" s="26">
        <v>43461.858737104951</v>
      </c>
    </row>
    <row r="12" spans="1:4" x14ac:dyDescent="0.25">
      <c r="B12" s="26"/>
      <c r="C12" s="26"/>
      <c r="D12" s="26"/>
    </row>
    <row r="13" spans="1:4" x14ac:dyDescent="0.25">
      <c r="B13" s="26"/>
      <c r="C13" s="26"/>
      <c r="D13" s="26"/>
    </row>
    <row r="15" spans="1:4" x14ac:dyDescent="0.25">
      <c r="B15" s="210" t="s">
        <v>18</v>
      </c>
      <c r="C15" s="210"/>
    </row>
    <row r="16" spans="1:4" x14ac:dyDescent="0.25">
      <c r="B16" s="206" t="s">
        <v>19</v>
      </c>
      <c r="C16" s="207">
        <v>0</v>
      </c>
    </row>
    <row r="17" spans="2:3" x14ac:dyDescent="0.25">
      <c r="B17" s="206" t="s">
        <v>20</v>
      </c>
      <c r="C17" s="208">
        <v>0.4</v>
      </c>
    </row>
    <row r="18" spans="2:3" x14ac:dyDescent="0.25">
      <c r="B18" s="206" t="s">
        <v>21</v>
      </c>
      <c r="C18" s="208">
        <v>0.65</v>
      </c>
    </row>
    <row r="19" spans="2:3" x14ac:dyDescent="0.25">
      <c r="B19" s="209" t="s">
        <v>22</v>
      </c>
      <c r="C19" s="208">
        <v>0.75</v>
      </c>
    </row>
    <row r="20" spans="2:3" x14ac:dyDescent="0.25">
      <c r="B20" s="209" t="s">
        <v>23</v>
      </c>
      <c r="C20" s="208">
        <v>0.8</v>
      </c>
    </row>
    <row r="21" spans="2:3" x14ac:dyDescent="0.25">
      <c r="B21" s="209" t="s">
        <v>24</v>
      </c>
      <c r="C21" s="208">
        <v>0.9</v>
      </c>
    </row>
    <row r="22" spans="2:3" x14ac:dyDescent="0.25">
      <c r="B22" s="209" t="s">
        <v>25</v>
      </c>
      <c r="C22" s="57" t="s">
        <v>26</v>
      </c>
    </row>
  </sheetData>
  <mergeCells count="1">
    <mergeCell ref="B15:C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6"/>
  <sheetViews>
    <sheetView workbookViewId="0">
      <pane ySplit="1" topLeftCell="A2" activePane="bottomLeft" state="frozen"/>
      <selection pane="bottomLeft" activeCell="B16" sqref="B16"/>
    </sheetView>
  </sheetViews>
  <sheetFormatPr defaultRowHeight="15" x14ac:dyDescent="0.25"/>
  <cols>
    <col min="1" max="1" width="9" customWidth="1"/>
    <col min="2" max="2" width="34.42578125" customWidth="1"/>
    <col min="3" max="3" width="17.140625" style="88" customWidth="1"/>
    <col min="4" max="4" width="15.7109375" style="23" bestFit="1" customWidth="1"/>
    <col min="230" max="230" width="1.140625" customWidth="1"/>
    <col min="231" max="231" width="6.42578125" customWidth="1"/>
    <col min="232" max="232" width="9" customWidth="1"/>
    <col min="233" max="233" width="34.42578125" customWidth="1"/>
    <col min="234" max="244" width="0" hidden="1" customWidth="1"/>
    <col min="245" max="245" width="17.140625" customWidth="1"/>
    <col min="246" max="248" width="0" hidden="1" customWidth="1"/>
    <col min="249" max="250" width="12" customWidth="1"/>
    <col min="251" max="252" width="45.140625" customWidth="1"/>
    <col min="253" max="253" width="10.7109375" customWidth="1"/>
    <col min="254" max="254" width="17.42578125" customWidth="1"/>
    <col min="255" max="255" width="8.85546875" customWidth="1"/>
    <col min="256" max="256" width="43.85546875" customWidth="1"/>
    <col min="257" max="257" width="14.42578125" customWidth="1"/>
    <col min="258" max="258" width="12.140625" customWidth="1"/>
    <col min="486" max="486" width="1.140625" customWidth="1"/>
    <col min="487" max="487" width="6.42578125" customWidth="1"/>
    <col min="488" max="488" width="9" customWidth="1"/>
    <col min="489" max="489" width="34.42578125" customWidth="1"/>
    <col min="490" max="500" width="0" hidden="1" customWidth="1"/>
    <col min="501" max="501" width="17.140625" customWidth="1"/>
    <col min="502" max="504" width="0" hidden="1" customWidth="1"/>
    <col min="505" max="506" width="12" customWidth="1"/>
    <col min="507" max="508" width="45.140625" customWidth="1"/>
    <col min="509" max="509" width="10.7109375" customWidth="1"/>
    <col min="510" max="510" width="17.42578125" customWidth="1"/>
    <col min="511" max="511" width="8.85546875" customWidth="1"/>
    <col min="512" max="512" width="43.85546875" customWidth="1"/>
    <col min="513" max="513" width="14.42578125" customWidth="1"/>
    <col min="514" max="514" width="12.140625" customWidth="1"/>
    <col min="742" max="742" width="1.140625" customWidth="1"/>
    <col min="743" max="743" width="6.42578125" customWidth="1"/>
    <col min="744" max="744" width="9" customWidth="1"/>
    <col min="745" max="745" width="34.42578125" customWidth="1"/>
    <col min="746" max="756" width="0" hidden="1" customWidth="1"/>
    <col min="757" max="757" width="17.140625" customWidth="1"/>
    <col min="758" max="760" width="0" hidden="1" customWidth="1"/>
    <col min="761" max="762" width="12" customWidth="1"/>
    <col min="763" max="764" width="45.140625" customWidth="1"/>
    <col min="765" max="765" width="10.7109375" customWidth="1"/>
    <col min="766" max="766" width="17.42578125" customWidth="1"/>
    <col min="767" max="767" width="8.85546875" customWidth="1"/>
    <col min="768" max="768" width="43.85546875" customWidth="1"/>
    <col min="769" max="769" width="14.42578125" customWidth="1"/>
    <col min="770" max="770" width="12.140625" customWidth="1"/>
    <col min="998" max="998" width="1.140625" customWidth="1"/>
    <col min="999" max="999" width="6.42578125" customWidth="1"/>
    <col min="1000" max="1000" width="9" customWidth="1"/>
    <col min="1001" max="1001" width="34.42578125" customWidth="1"/>
    <col min="1002" max="1012" width="0" hidden="1" customWidth="1"/>
    <col min="1013" max="1013" width="17.140625" customWidth="1"/>
    <col min="1014" max="1016" width="0" hidden="1" customWidth="1"/>
    <col min="1017" max="1018" width="12" customWidth="1"/>
    <col min="1019" max="1020" width="45.140625" customWidth="1"/>
    <col min="1021" max="1021" width="10.7109375" customWidth="1"/>
    <col min="1022" max="1022" width="17.42578125" customWidth="1"/>
    <col min="1023" max="1023" width="8.85546875" customWidth="1"/>
    <col min="1024" max="1024" width="43.85546875" customWidth="1"/>
    <col min="1025" max="1025" width="14.42578125" customWidth="1"/>
    <col min="1026" max="1026" width="12.140625" customWidth="1"/>
    <col min="1254" max="1254" width="1.140625" customWidth="1"/>
    <col min="1255" max="1255" width="6.42578125" customWidth="1"/>
    <col min="1256" max="1256" width="9" customWidth="1"/>
    <col min="1257" max="1257" width="34.42578125" customWidth="1"/>
    <col min="1258" max="1268" width="0" hidden="1" customWidth="1"/>
    <col min="1269" max="1269" width="17.140625" customWidth="1"/>
    <col min="1270" max="1272" width="0" hidden="1" customWidth="1"/>
    <col min="1273" max="1274" width="12" customWidth="1"/>
    <col min="1275" max="1276" width="45.140625" customWidth="1"/>
    <col min="1277" max="1277" width="10.7109375" customWidth="1"/>
    <col min="1278" max="1278" width="17.42578125" customWidth="1"/>
    <col min="1279" max="1279" width="8.85546875" customWidth="1"/>
    <col min="1280" max="1280" width="43.85546875" customWidth="1"/>
    <col min="1281" max="1281" width="14.42578125" customWidth="1"/>
    <col min="1282" max="1282" width="12.140625" customWidth="1"/>
    <col min="1510" max="1510" width="1.140625" customWidth="1"/>
    <col min="1511" max="1511" width="6.42578125" customWidth="1"/>
    <col min="1512" max="1512" width="9" customWidth="1"/>
    <col min="1513" max="1513" width="34.42578125" customWidth="1"/>
    <col min="1514" max="1524" width="0" hidden="1" customWidth="1"/>
    <col min="1525" max="1525" width="17.140625" customWidth="1"/>
    <col min="1526" max="1528" width="0" hidden="1" customWidth="1"/>
    <col min="1529" max="1530" width="12" customWidth="1"/>
    <col min="1531" max="1532" width="45.140625" customWidth="1"/>
    <col min="1533" max="1533" width="10.7109375" customWidth="1"/>
    <col min="1534" max="1534" width="17.42578125" customWidth="1"/>
    <col min="1535" max="1535" width="8.85546875" customWidth="1"/>
    <col min="1536" max="1536" width="43.85546875" customWidth="1"/>
    <col min="1537" max="1537" width="14.42578125" customWidth="1"/>
    <col min="1538" max="1538" width="12.140625" customWidth="1"/>
    <col min="1766" max="1766" width="1.140625" customWidth="1"/>
    <col min="1767" max="1767" width="6.42578125" customWidth="1"/>
    <col min="1768" max="1768" width="9" customWidth="1"/>
    <col min="1769" max="1769" width="34.42578125" customWidth="1"/>
    <col min="1770" max="1780" width="0" hidden="1" customWidth="1"/>
    <col min="1781" max="1781" width="17.140625" customWidth="1"/>
    <col min="1782" max="1784" width="0" hidden="1" customWidth="1"/>
    <col min="1785" max="1786" width="12" customWidth="1"/>
    <col min="1787" max="1788" width="45.140625" customWidth="1"/>
    <col min="1789" max="1789" width="10.7109375" customWidth="1"/>
    <col min="1790" max="1790" width="17.42578125" customWidth="1"/>
    <col min="1791" max="1791" width="8.85546875" customWidth="1"/>
    <col min="1792" max="1792" width="43.85546875" customWidth="1"/>
    <col min="1793" max="1793" width="14.42578125" customWidth="1"/>
    <col min="1794" max="1794" width="12.140625" customWidth="1"/>
    <col min="2022" max="2022" width="1.140625" customWidth="1"/>
    <col min="2023" max="2023" width="6.42578125" customWidth="1"/>
    <col min="2024" max="2024" width="9" customWidth="1"/>
    <col min="2025" max="2025" width="34.42578125" customWidth="1"/>
    <col min="2026" max="2036" width="0" hidden="1" customWidth="1"/>
    <col min="2037" max="2037" width="17.140625" customWidth="1"/>
    <col min="2038" max="2040" width="0" hidden="1" customWidth="1"/>
    <col min="2041" max="2042" width="12" customWidth="1"/>
    <col min="2043" max="2044" width="45.140625" customWidth="1"/>
    <col min="2045" max="2045" width="10.7109375" customWidth="1"/>
    <col min="2046" max="2046" width="17.42578125" customWidth="1"/>
    <col min="2047" max="2047" width="8.85546875" customWidth="1"/>
    <col min="2048" max="2048" width="43.85546875" customWidth="1"/>
    <col min="2049" max="2049" width="14.42578125" customWidth="1"/>
    <col min="2050" max="2050" width="12.140625" customWidth="1"/>
    <col min="2278" max="2278" width="1.140625" customWidth="1"/>
    <col min="2279" max="2279" width="6.42578125" customWidth="1"/>
    <col min="2280" max="2280" width="9" customWidth="1"/>
    <col min="2281" max="2281" width="34.42578125" customWidth="1"/>
    <col min="2282" max="2292" width="0" hidden="1" customWidth="1"/>
    <col min="2293" max="2293" width="17.140625" customWidth="1"/>
    <col min="2294" max="2296" width="0" hidden="1" customWidth="1"/>
    <col min="2297" max="2298" width="12" customWidth="1"/>
    <col min="2299" max="2300" width="45.140625" customWidth="1"/>
    <col min="2301" max="2301" width="10.7109375" customWidth="1"/>
    <col min="2302" max="2302" width="17.42578125" customWidth="1"/>
    <col min="2303" max="2303" width="8.85546875" customWidth="1"/>
    <col min="2304" max="2304" width="43.85546875" customWidth="1"/>
    <col min="2305" max="2305" width="14.42578125" customWidth="1"/>
    <col min="2306" max="2306" width="12.140625" customWidth="1"/>
    <col min="2534" max="2534" width="1.140625" customWidth="1"/>
    <col min="2535" max="2535" width="6.42578125" customWidth="1"/>
    <col min="2536" max="2536" width="9" customWidth="1"/>
    <col min="2537" max="2537" width="34.42578125" customWidth="1"/>
    <col min="2538" max="2548" width="0" hidden="1" customWidth="1"/>
    <col min="2549" max="2549" width="17.140625" customWidth="1"/>
    <col min="2550" max="2552" width="0" hidden="1" customWidth="1"/>
    <col min="2553" max="2554" width="12" customWidth="1"/>
    <col min="2555" max="2556" width="45.140625" customWidth="1"/>
    <col min="2557" max="2557" width="10.7109375" customWidth="1"/>
    <col min="2558" max="2558" width="17.42578125" customWidth="1"/>
    <col min="2559" max="2559" width="8.85546875" customWidth="1"/>
    <col min="2560" max="2560" width="43.85546875" customWidth="1"/>
    <col min="2561" max="2561" width="14.42578125" customWidth="1"/>
    <col min="2562" max="2562" width="12.140625" customWidth="1"/>
    <col min="2790" max="2790" width="1.140625" customWidth="1"/>
    <col min="2791" max="2791" width="6.42578125" customWidth="1"/>
    <col min="2792" max="2792" width="9" customWidth="1"/>
    <col min="2793" max="2793" width="34.42578125" customWidth="1"/>
    <col min="2794" max="2804" width="0" hidden="1" customWidth="1"/>
    <col min="2805" max="2805" width="17.140625" customWidth="1"/>
    <col min="2806" max="2808" width="0" hidden="1" customWidth="1"/>
    <col min="2809" max="2810" width="12" customWidth="1"/>
    <col min="2811" max="2812" width="45.140625" customWidth="1"/>
    <col min="2813" max="2813" width="10.7109375" customWidth="1"/>
    <col min="2814" max="2814" width="17.42578125" customWidth="1"/>
    <col min="2815" max="2815" width="8.85546875" customWidth="1"/>
    <col min="2816" max="2816" width="43.85546875" customWidth="1"/>
    <col min="2817" max="2817" width="14.42578125" customWidth="1"/>
    <col min="2818" max="2818" width="12.140625" customWidth="1"/>
    <col min="3046" max="3046" width="1.140625" customWidth="1"/>
    <col min="3047" max="3047" width="6.42578125" customWidth="1"/>
    <col min="3048" max="3048" width="9" customWidth="1"/>
    <col min="3049" max="3049" width="34.42578125" customWidth="1"/>
    <col min="3050" max="3060" width="0" hidden="1" customWidth="1"/>
    <col min="3061" max="3061" width="17.140625" customWidth="1"/>
    <col min="3062" max="3064" width="0" hidden="1" customWidth="1"/>
    <col min="3065" max="3066" width="12" customWidth="1"/>
    <col min="3067" max="3068" width="45.140625" customWidth="1"/>
    <col min="3069" max="3069" width="10.7109375" customWidth="1"/>
    <col min="3070" max="3070" width="17.42578125" customWidth="1"/>
    <col min="3071" max="3071" width="8.85546875" customWidth="1"/>
    <col min="3072" max="3072" width="43.85546875" customWidth="1"/>
    <col min="3073" max="3073" width="14.42578125" customWidth="1"/>
    <col min="3074" max="3074" width="12.140625" customWidth="1"/>
    <col min="3302" max="3302" width="1.140625" customWidth="1"/>
    <col min="3303" max="3303" width="6.42578125" customWidth="1"/>
    <col min="3304" max="3304" width="9" customWidth="1"/>
    <col min="3305" max="3305" width="34.42578125" customWidth="1"/>
    <col min="3306" max="3316" width="0" hidden="1" customWidth="1"/>
    <col min="3317" max="3317" width="17.140625" customWidth="1"/>
    <col min="3318" max="3320" width="0" hidden="1" customWidth="1"/>
    <col min="3321" max="3322" width="12" customWidth="1"/>
    <col min="3323" max="3324" width="45.140625" customWidth="1"/>
    <col min="3325" max="3325" width="10.7109375" customWidth="1"/>
    <col min="3326" max="3326" width="17.42578125" customWidth="1"/>
    <col min="3327" max="3327" width="8.85546875" customWidth="1"/>
    <col min="3328" max="3328" width="43.85546875" customWidth="1"/>
    <col min="3329" max="3329" width="14.42578125" customWidth="1"/>
    <col min="3330" max="3330" width="12.140625" customWidth="1"/>
    <col min="3558" max="3558" width="1.140625" customWidth="1"/>
    <col min="3559" max="3559" width="6.42578125" customWidth="1"/>
    <col min="3560" max="3560" width="9" customWidth="1"/>
    <col min="3561" max="3561" width="34.42578125" customWidth="1"/>
    <col min="3562" max="3572" width="0" hidden="1" customWidth="1"/>
    <col min="3573" max="3573" width="17.140625" customWidth="1"/>
    <col min="3574" max="3576" width="0" hidden="1" customWidth="1"/>
    <col min="3577" max="3578" width="12" customWidth="1"/>
    <col min="3579" max="3580" width="45.140625" customWidth="1"/>
    <col min="3581" max="3581" width="10.7109375" customWidth="1"/>
    <col min="3582" max="3582" width="17.42578125" customWidth="1"/>
    <col min="3583" max="3583" width="8.85546875" customWidth="1"/>
    <col min="3584" max="3584" width="43.85546875" customWidth="1"/>
    <col min="3585" max="3585" width="14.42578125" customWidth="1"/>
    <col min="3586" max="3586" width="12.140625" customWidth="1"/>
    <col min="3814" max="3814" width="1.140625" customWidth="1"/>
    <col min="3815" max="3815" width="6.42578125" customWidth="1"/>
    <col min="3816" max="3816" width="9" customWidth="1"/>
    <col min="3817" max="3817" width="34.42578125" customWidth="1"/>
    <col min="3818" max="3828" width="0" hidden="1" customWidth="1"/>
    <col min="3829" max="3829" width="17.140625" customWidth="1"/>
    <col min="3830" max="3832" width="0" hidden="1" customWidth="1"/>
    <col min="3833" max="3834" width="12" customWidth="1"/>
    <col min="3835" max="3836" width="45.140625" customWidth="1"/>
    <col min="3837" max="3837" width="10.7109375" customWidth="1"/>
    <col min="3838" max="3838" width="17.42578125" customWidth="1"/>
    <col min="3839" max="3839" width="8.85546875" customWidth="1"/>
    <col min="3840" max="3840" width="43.85546875" customWidth="1"/>
    <col min="3841" max="3841" width="14.42578125" customWidth="1"/>
    <col min="3842" max="3842" width="12.140625" customWidth="1"/>
    <col min="4070" max="4070" width="1.140625" customWidth="1"/>
    <col min="4071" max="4071" width="6.42578125" customWidth="1"/>
    <col min="4072" max="4072" width="9" customWidth="1"/>
    <col min="4073" max="4073" width="34.42578125" customWidth="1"/>
    <col min="4074" max="4084" width="0" hidden="1" customWidth="1"/>
    <col min="4085" max="4085" width="17.140625" customWidth="1"/>
    <col min="4086" max="4088" width="0" hidden="1" customWidth="1"/>
    <col min="4089" max="4090" width="12" customWidth="1"/>
    <col min="4091" max="4092" width="45.140625" customWidth="1"/>
    <col min="4093" max="4093" width="10.7109375" customWidth="1"/>
    <col min="4094" max="4094" width="17.42578125" customWidth="1"/>
    <col min="4095" max="4095" width="8.85546875" customWidth="1"/>
    <col min="4096" max="4096" width="43.85546875" customWidth="1"/>
    <col min="4097" max="4097" width="14.42578125" customWidth="1"/>
    <col min="4098" max="4098" width="12.140625" customWidth="1"/>
    <col min="4326" max="4326" width="1.140625" customWidth="1"/>
    <col min="4327" max="4327" width="6.42578125" customWidth="1"/>
    <col min="4328" max="4328" width="9" customWidth="1"/>
    <col min="4329" max="4329" width="34.42578125" customWidth="1"/>
    <col min="4330" max="4340" width="0" hidden="1" customWidth="1"/>
    <col min="4341" max="4341" width="17.140625" customWidth="1"/>
    <col min="4342" max="4344" width="0" hidden="1" customWidth="1"/>
    <col min="4345" max="4346" width="12" customWidth="1"/>
    <col min="4347" max="4348" width="45.140625" customWidth="1"/>
    <col min="4349" max="4349" width="10.7109375" customWidth="1"/>
    <col min="4350" max="4350" width="17.42578125" customWidth="1"/>
    <col min="4351" max="4351" width="8.85546875" customWidth="1"/>
    <col min="4352" max="4352" width="43.85546875" customWidth="1"/>
    <col min="4353" max="4353" width="14.42578125" customWidth="1"/>
    <col min="4354" max="4354" width="12.140625" customWidth="1"/>
    <col min="4582" max="4582" width="1.140625" customWidth="1"/>
    <col min="4583" max="4583" width="6.42578125" customWidth="1"/>
    <col min="4584" max="4584" width="9" customWidth="1"/>
    <col min="4585" max="4585" width="34.42578125" customWidth="1"/>
    <col min="4586" max="4596" width="0" hidden="1" customWidth="1"/>
    <col min="4597" max="4597" width="17.140625" customWidth="1"/>
    <col min="4598" max="4600" width="0" hidden="1" customWidth="1"/>
    <col min="4601" max="4602" width="12" customWidth="1"/>
    <col min="4603" max="4604" width="45.140625" customWidth="1"/>
    <col min="4605" max="4605" width="10.7109375" customWidth="1"/>
    <col min="4606" max="4606" width="17.42578125" customWidth="1"/>
    <col min="4607" max="4607" width="8.85546875" customWidth="1"/>
    <col min="4608" max="4608" width="43.85546875" customWidth="1"/>
    <col min="4609" max="4609" width="14.42578125" customWidth="1"/>
    <col min="4610" max="4610" width="12.140625" customWidth="1"/>
    <col min="4838" max="4838" width="1.140625" customWidth="1"/>
    <col min="4839" max="4839" width="6.42578125" customWidth="1"/>
    <col min="4840" max="4840" width="9" customWidth="1"/>
    <col min="4841" max="4841" width="34.42578125" customWidth="1"/>
    <col min="4842" max="4852" width="0" hidden="1" customWidth="1"/>
    <col min="4853" max="4853" width="17.140625" customWidth="1"/>
    <col min="4854" max="4856" width="0" hidden="1" customWidth="1"/>
    <col min="4857" max="4858" width="12" customWidth="1"/>
    <col min="4859" max="4860" width="45.140625" customWidth="1"/>
    <col min="4861" max="4861" width="10.7109375" customWidth="1"/>
    <col min="4862" max="4862" width="17.42578125" customWidth="1"/>
    <col min="4863" max="4863" width="8.85546875" customWidth="1"/>
    <col min="4864" max="4864" width="43.85546875" customWidth="1"/>
    <col min="4865" max="4865" width="14.42578125" customWidth="1"/>
    <col min="4866" max="4866" width="12.140625" customWidth="1"/>
    <col min="5094" max="5094" width="1.140625" customWidth="1"/>
    <col min="5095" max="5095" width="6.42578125" customWidth="1"/>
    <col min="5096" max="5096" width="9" customWidth="1"/>
    <col min="5097" max="5097" width="34.42578125" customWidth="1"/>
    <col min="5098" max="5108" width="0" hidden="1" customWidth="1"/>
    <col min="5109" max="5109" width="17.140625" customWidth="1"/>
    <col min="5110" max="5112" width="0" hidden="1" customWidth="1"/>
    <col min="5113" max="5114" width="12" customWidth="1"/>
    <col min="5115" max="5116" width="45.140625" customWidth="1"/>
    <col min="5117" max="5117" width="10.7109375" customWidth="1"/>
    <col min="5118" max="5118" width="17.42578125" customWidth="1"/>
    <col min="5119" max="5119" width="8.85546875" customWidth="1"/>
    <col min="5120" max="5120" width="43.85546875" customWidth="1"/>
    <col min="5121" max="5121" width="14.42578125" customWidth="1"/>
    <col min="5122" max="5122" width="12.140625" customWidth="1"/>
    <col min="5350" max="5350" width="1.140625" customWidth="1"/>
    <col min="5351" max="5351" width="6.42578125" customWidth="1"/>
    <col min="5352" max="5352" width="9" customWidth="1"/>
    <col min="5353" max="5353" width="34.42578125" customWidth="1"/>
    <col min="5354" max="5364" width="0" hidden="1" customWidth="1"/>
    <col min="5365" max="5365" width="17.140625" customWidth="1"/>
    <col min="5366" max="5368" width="0" hidden="1" customWidth="1"/>
    <col min="5369" max="5370" width="12" customWidth="1"/>
    <col min="5371" max="5372" width="45.140625" customWidth="1"/>
    <col min="5373" max="5373" width="10.7109375" customWidth="1"/>
    <col min="5374" max="5374" width="17.42578125" customWidth="1"/>
    <col min="5375" max="5375" width="8.85546875" customWidth="1"/>
    <col min="5376" max="5376" width="43.85546875" customWidth="1"/>
    <col min="5377" max="5377" width="14.42578125" customWidth="1"/>
    <col min="5378" max="5378" width="12.140625" customWidth="1"/>
    <col min="5606" max="5606" width="1.140625" customWidth="1"/>
    <col min="5607" max="5607" width="6.42578125" customWidth="1"/>
    <col min="5608" max="5608" width="9" customWidth="1"/>
    <col min="5609" max="5609" width="34.42578125" customWidth="1"/>
    <col min="5610" max="5620" width="0" hidden="1" customWidth="1"/>
    <col min="5621" max="5621" width="17.140625" customWidth="1"/>
    <col min="5622" max="5624" width="0" hidden="1" customWidth="1"/>
    <col min="5625" max="5626" width="12" customWidth="1"/>
    <col min="5627" max="5628" width="45.140625" customWidth="1"/>
    <col min="5629" max="5629" width="10.7109375" customWidth="1"/>
    <col min="5630" max="5630" width="17.42578125" customWidth="1"/>
    <col min="5631" max="5631" width="8.85546875" customWidth="1"/>
    <col min="5632" max="5632" width="43.85546875" customWidth="1"/>
    <col min="5633" max="5633" width="14.42578125" customWidth="1"/>
    <col min="5634" max="5634" width="12.140625" customWidth="1"/>
    <col min="5862" max="5862" width="1.140625" customWidth="1"/>
    <col min="5863" max="5863" width="6.42578125" customWidth="1"/>
    <col min="5864" max="5864" width="9" customWidth="1"/>
    <col min="5865" max="5865" width="34.42578125" customWidth="1"/>
    <col min="5866" max="5876" width="0" hidden="1" customWidth="1"/>
    <col min="5877" max="5877" width="17.140625" customWidth="1"/>
    <col min="5878" max="5880" width="0" hidden="1" customWidth="1"/>
    <col min="5881" max="5882" width="12" customWidth="1"/>
    <col min="5883" max="5884" width="45.140625" customWidth="1"/>
    <col min="5885" max="5885" width="10.7109375" customWidth="1"/>
    <col min="5886" max="5886" width="17.42578125" customWidth="1"/>
    <col min="5887" max="5887" width="8.85546875" customWidth="1"/>
    <col min="5888" max="5888" width="43.85546875" customWidth="1"/>
    <col min="5889" max="5889" width="14.42578125" customWidth="1"/>
    <col min="5890" max="5890" width="12.140625" customWidth="1"/>
    <col min="6118" max="6118" width="1.140625" customWidth="1"/>
    <col min="6119" max="6119" width="6.42578125" customWidth="1"/>
    <col min="6120" max="6120" width="9" customWidth="1"/>
    <col min="6121" max="6121" width="34.42578125" customWidth="1"/>
    <col min="6122" max="6132" width="0" hidden="1" customWidth="1"/>
    <col min="6133" max="6133" width="17.140625" customWidth="1"/>
    <col min="6134" max="6136" width="0" hidden="1" customWidth="1"/>
    <col min="6137" max="6138" width="12" customWidth="1"/>
    <col min="6139" max="6140" width="45.140625" customWidth="1"/>
    <col min="6141" max="6141" width="10.7109375" customWidth="1"/>
    <col min="6142" max="6142" width="17.42578125" customWidth="1"/>
    <col min="6143" max="6143" width="8.85546875" customWidth="1"/>
    <col min="6144" max="6144" width="43.85546875" customWidth="1"/>
    <col min="6145" max="6145" width="14.42578125" customWidth="1"/>
    <col min="6146" max="6146" width="12.140625" customWidth="1"/>
    <col min="6374" max="6374" width="1.140625" customWidth="1"/>
    <col min="6375" max="6375" width="6.42578125" customWidth="1"/>
    <col min="6376" max="6376" width="9" customWidth="1"/>
    <col min="6377" max="6377" width="34.42578125" customWidth="1"/>
    <col min="6378" max="6388" width="0" hidden="1" customWidth="1"/>
    <col min="6389" max="6389" width="17.140625" customWidth="1"/>
    <col min="6390" max="6392" width="0" hidden="1" customWidth="1"/>
    <col min="6393" max="6394" width="12" customWidth="1"/>
    <col min="6395" max="6396" width="45.140625" customWidth="1"/>
    <col min="6397" max="6397" width="10.7109375" customWidth="1"/>
    <col min="6398" max="6398" width="17.42578125" customWidth="1"/>
    <col min="6399" max="6399" width="8.85546875" customWidth="1"/>
    <col min="6400" max="6400" width="43.85546875" customWidth="1"/>
    <col min="6401" max="6401" width="14.42578125" customWidth="1"/>
    <col min="6402" max="6402" width="12.140625" customWidth="1"/>
    <col min="6630" max="6630" width="1.140625" customWidth="1"/>
    <col min="6631" max="6631" width="6.42578125" customWidth="1"/>
    <col min="6632" max="6632" width="9" customWidth="1"/>
    <col min="6633" max="6633" width="34.42578125" customWidth="1"/>
    <col min="6634" max="6644" width="0" hidden="1" customWidth="1"/>
    <col min="6645" max="6645" width="17.140625" customWidth="1"/>
    <col min="6646" max="6648" width="0" hidden="1" customWidth="1"/>
    <col min="6649" max="6650" width="12" customWidth="1"/>
    <col min="6651" max="6652" width="45.140625" customWidth="1"/>
    <col min="6653" max="6653" width="10.7109375" customWidth="1"/>
    <col min="6654" max="6654" width="17.42578125" customWidth="1"/>
    <col min="6655" max="6655" width="8.85546875" customWidth="1"/>
    <col min="6656" max="6656" width="43.85546875" customWidth="1"/>
    <col min="6657" max="6657" width="14.42578125" customWidth="1"/>
    <col min="6658" max="6658" width="12.140625" customWidth="1"/>
    <col min="6886" max="6886" width="1.140625" customWidth="1"/>
    <col min="6887" max="6887" width="6.42578125" customWidth="1"/>
    <col min="6888" max="6888" width="9" customWidth="1"/>
    <col min="6889" max="6889" width="34.42578125" customWidth="1"/>
    <col min="6890" max="6900" width="0" hidden="1" customWidth="1"/>
    <col min="6901" max="6901" width="17.140625" customWidth="1"/>
    <col min="6902" max="6904" width="0" hidden="1" customWidth="1"/>
    <col min="6905" max="6906" width="12" customWidth="1"/>
    <col min="6907" max="6908" width="45.140625" customWidth="1"/>
    <col min="6909" max="6909" width="10.7109375" customWidth="1"/>
    <col min="6910" max="6910" width="17.42578125" customWidth="1"/>
    <col min="6911" max="6911" width="8.85546875" customWidth="1"/>
    <col min="6912" max="6912" width="43.85546875" customWidth="1"/>
    <col min="6913" max="6913" width="14.42578125" customWidth="1"/>
    <col min="6914" max="6914" width="12.140625" customWidth="1"/>
    <col min="7142" max="7142" width="1.140625" customWidth="1"/>
    <col min="7143" max="7143" width="6.42578125" customWidth="1"/>
    <col min="7144" max="7144" width="9" customWidth="1"/>
    <col min="7145" max="7145" width="34.42578125" customWidth="1"/>
    <col min="7146" max="7156" width="0" hidden="1" customWidth="1"/>
    <col min="7157" max="7157" width="17.140625" customWidth="1"/>
    <col min="7158" max="7160" width="0" hidden="1" customWidth="1"/>
    <col min="7161" max="7162" width="12" customWidth="1"/>
    <col min="7163" max="7164" width="45.140625" customWidth="1"/>
    <col min="7165" max="7165" width="10.7109375" customWidth="1"/>
    <col min="7166" max="7166" width="17.42578125" customWidth="1"/>
    <col min="7167" max="7167" width="8.85546875" customWidth="1"/>
    <col min="7168" max="7168" width="43.85546875" customWidth="1"/>
    <col min="7169" max="7169" width="14.42578125" customWidth="1"/>
    <col min="7170" max="7170" width="12.140625" customWidth="1"/>
    <col min="7398" max="7398" width="1.140625" customWidth="1"/>
    <col min="7399" max="7399" width="6.42578125" customWidth="1"/>
    <col min="7400" max="7400" width="9" customWidth="1"/>
    <col min="7401" max="7401" width="34.42578125" customWidth="1"/>
    <col min="7402" max="7412" width="0" hidden="1" customWidth="1"/>
    <col min="7413" max="7413" width="17.140625" customWidth="1"/>
    <col min="7414" max="7416" width="0" hidden="1" customWidth="1"/>
    <col min="7417" max="7418" width="12" customWidth="1"/>
    <col min="7419" max="7420" width="45.140625" customWidth="1"/>
    <col min="7421" max="7421" width="10.7109375" customWidth="1"/>
    <col min="7422" max="7422" width="17.42578125" customWidth="1"/>
    <col min="7423" max="7423" width="8.85546875" customWidth="1"/>
    <col min="7424" max="7424" width="43.85546875" customWidth="1"/>
    <col min="7425" max="7425" width="14.42578125" customWidth="1"/>
    <col min="7426" max="7426" width="12.140625" customWidth="1"/>
    <col min="7654" max="7654" width="1.140625" customWidth="1"/>
    <col min="7655" max="7655" width="6.42578125" customWidth="1"/>
    <col min="7656" max="7656" width="9" customWidth="1"/>
    <col min="7657" max="7657" width="34.42578125" customWidth="1"/>
    <col min="7658" max="7668" width="0" hidden="1" customWidth="1"/>
    <col min="7669" max="7669" width="17.140625" customWidth="1"/>
    <col min="7670" max="7672" width="0" hidden="1" customWidth="1"/>
    <col min="7673" max="7674" width="12" customWidth="1"/>
    <col min="7675" max="7676" width="45.140625" customWidth="1"/>
    <col min="7677" max="7677" width="10.7109375" customWidth="1"/>
    <col min="7678" max="7678" width="17.42578125" customWidth="1"/>
    <col min="7679" max="7679" width="8.85546875" customWidth="1"/>
    <col min="7680" max="7680" width="43.85546875" customWidth="1"/>
    <col min="7681" max="7681" width="14.42578125" customWidth="1"/>
    <col min="7682" max="7682" width="12.140625" customWidth="1"/>
    <col min="7910" max="7910" width="1.140625" customWidth="1"/>
    <col min="7911" max="7911" width="6.42578125" customWidth="1"/>
    <col min="7912" max="7912" width="9" customWidth="1"/>
    <col min="7913" max="7913" width="34.42578125" customWidth="1"/>
    <col min="7914" max="7924" width="0" hidden="1" customWidth="1"/>
    <col min="7925" max="7925" width="17.140625" customWidth="1"/>
    <col min="7926" max="7928" width="0" hidden="1" customWidth="1"/>
    <col min="7929" max="7930" width="12" customWidth="1"/>
    <col min="7931" max="7932" width="45.140625" customWidth="1"/>
    <col min="7933" max="7933" width="10.7109375" customWidth="1"/>
    <col min="7934" max="7934" width="17.42578125" customWidth="1"/>
    <col min="7935" max="7935" width="8.85546875" customWidth="1"/>
    <col min="7936" max="7936" width="43.85546875" customWidth="1"/>
    <col min="7937" max="7937" width="14.42578125" customWidth="1"/>
    <col min="7938" max="7938" width="12.140625" customWidth="1"/>
    <col min="8166" max="8166" width="1.140625" customWidth="1"/>
    <col min="8167" max="8167" width="6.42578125" customWidth="1"/>
    <col min="8168" max="8168" width="9" customWidth="1"/>
    <col min="8169" max="8169" width="34.42578125" customWidth="1"/>
    <col min="8170" max="8180" width="0" hidden="1" customWidth="1"/>
    <col min="8181" max="8181" width="17.140625" customWidth="1"/>
    <col min="8182" max="8184" width="0" hidden="1" customWidth="1"/>
    <col min="8185" max="8186" width="12" customWidth="1"/>
    <col min="8187" max="8188" width="45.140625" customWidth="1"/>
    <col min="8189" max="8189" width="10.7109375" customWidth="1"/>
    <col min="8190" max="8190" width="17.42578125" customWidth="1"/>
    <col min="8191" max="8191" width="8.85546875" customWidth="1"/>
    <col min="8192" max="8192" width="43.85546875" customWidth="1"/>
    <col min="8193" max="8193" width="14.42578125" customWidth="1"/>
    <col min="8194" max="8194" width="12.140625" customWidth="1"/>
    <col min="8422" max="8422" width="1.140625" customWidth="1"/>
    <col min="8423" max="8423" width="6.42578125" customWidth="1"/>
    <col min="8424" max="8424" width="9" customWidth="1"/>
    <col min="8425" max="8425" width="34.42578125" customWidth="1"/>
    <col min="8426" max="8436" width="0" hidden="1" customWidth="1"/>
    <col min="8437" max="8437" width="17.140625" customWidth="1"/>
    <col min="8438" max="8440" width="0" hidden="1" customWidth="1"/>
    <col min="8441" max="8442" width="12" customWidth="1"/>
    <col min="8443" max="8444" width="45.140625" customWidth="1"/>
    <col min="8445" max="8445" width="10.7109375" customWidth="1"/>
    <col min="8446" max="8446" width="17.42578125" customWidth="1"/>
    <col min="8447" max="8447" width="8.85546875" customWidth="1"/>
    <col min="8448" max="8448" width="43.85546875" customWidth="1"/>
    <col min="8449" max="8449" width="14.42578125" customWidth="1"/>
    <col min="8450" max="8450" width="12.140625" customWidth="1"/>
    <col min="8678" max="8678" width="1.140625" customWidth="1"/>
    <col min="8679" max="8679" width="6.42578125" customWidth="1"/>
    <col min="8680" max="8680" width="9" customWidth="1"/>
    <col min="8681" max="8681" width="34.42578125" customWidth="1"/>
    <col min="8682" max="8692" width="0" hidden="1" customWidth="1"/>
    <col min="8693" max="8693" width="17.140625" customWidth="1"/>
    <col min="8694" max="8696" width="0" hidden="1" customWidth="1"/>
    <col min="8697" max="8698" width="12" customWidth="1"/>
    <col min="8699" max="8700" width="45.140625" customWidth="1"/>
    <col min="8701" max="8701" width="10.7109375" customWidth="1"/>
    <col min="8702" max="8702" width="17.42578125" customWidth="1"/>
    <col min="8703" max="8703" width="8.85546875" customWidth="1"/>
    <col min="8704" max="8704" width="43.85546875" customWidth="1"/>
    <col min="8705" max="8705" width="14.42578125" customWidth="1"/>
    <col min="8706" max="8706" width="12.140625" customWidth="1"/>
    <col min="8934" max="8934" width="1.140625" customWidth="1"/>
    <col min="8935" max="8935" width="6.42578125" customWidth="1"/>
    <col min="8936" max="8936" width="9" customWidth="1"/>
    <col min="8937" max="8937" width="34.42578125" customWidth="1"/>
    <col min="8938" max="8948" width="0" hidden="1" customWidth="1"/>
    <col min="8949" max="8949" width="17.140625" customWidth="1"/>
    <col min="8950" max="8952" width="0" hidden="1" customWidth="1"/>
    <col min="8953" max="8954" width="12" customWidth="1"/>
    <col min="8955" max="8956" width="45.140625" customWidth="1"/>
    <col min="8957" max="8957" width="10.7109375" customWidth="1"/>
    <col min="8958" max="8958" width="17.42578125" customWidth="1"/>
    <col min="8959" max="8959" width="8.85546875" customWidth="1"/>
    <col min="8960" max="8960" width="43.85546875" customWidth="1"/>
    <col min="8961" max="8961" width="14.42578125" customWidth="1"/>
    <col min="8962" max="8962" width="12.140625" customWidth="1"/>
    <col min="9190" max="9190" width="1.140625" customWidth="1"/>
    <col min="9191" max="9191" width="6.42578125" customWidth="1"/>
    <col min="9192" max="9192" width="9" customWidth="1"/>
    <col min="9193" max="9193" width="34.42578125" customWidth="1"/>
    <col min="9194" max="9204" width="0" hidden="1" customWidth="1"/>
    <col min="9205" max="9205" width="17.140625" customWidth="1"/>
    <col min="9206" max="9208" width="0" hidden="1" customWidth="1"/>
    <col min="9209" max="9210" width="12" customWidth="1"/>
    <col min="9211" max="9212" width="45.140625" customWidth="1"/>
    <col min="9213" max="9213" width="10.7109375" customWidth="1"/>
    <col min="9214" max="9214" width="17.42578125" customWidth="1"/>
    <col min="9215" max="9215" width="8.85546875" customWidth="1"/>
    <col min="9216" max="9216" width="43.85546875" customWidth="1"/>
    <col min="9217" max="9217" width="14.42578125" customWidth="1"/>
    <col min="9218" max="9218" width="12.140625" customWidth="1"/>
    <col min="9446" max="9446" width="1.140625" customWidth="1"/>
    <col min="9447" max="9447" width="6.42578125" customWidth="1"/>
    <col min="9448" max="9448" width="9" customWidth="1"/>
    <col min="9449" max="9449" width="34.42578125" customWidth="1"/>
    <col min="9450" max="9460" width="0" hidden="1" customWidth="1"/>
    <col min="9461" max="9461" width="17.140625" customWidth="1"/>
    <col min="9462" max="9464" width="0" hidden="1" customWidth="1"/>
    <col min="9465" max="9466" width="12" customWidth="1"/>
    <col min="9467" max="9468" width="45.140625" customWidth="1"/>
    <col min="9469" max="9469" width="10.7109375" customWidth="1"/>
    <col min="9470" max="9470" width="17.42578125" customWidth="1"/>
    <col min="9471" max="9471" width="8.85546875" customWidth="1"/>
    <col min="9472" max="9472" width="43.85546875" customWidth="1"/>
    <col min="9473" max="9473" width="14.42578125" customWidth="1"/>
    <col min="9474" max="9474" width="12.140625" customWidth="1"/>
    <col min="9702" max="9702" width="1.140625" customWidth="1"/>
    <col min="9703" max="9703" width="6.42578125" customWidth="1"/>
    <col min="9704" max="9704" width="9" customWidth="1"/>
    <col min="9705" max="9705" width="34.42578125" customWidth="1"/>
    <col min="9706" max="9716" width="0" hidden="1" customWidth="1"/>
    <col min="9717" max="9717" width="17.140625" customWidth="1"/>
    <col min="9718" max="9720" width="0" hidden="1" customWidth="1"/>
    <col min="9721" max="9722" width="12" customWidth="1"/>
    <col min="9723" max="9724" width="45.140625" customWidth="1"/>
    <col min="9725" max="9725" width="10.7109375" customWidth="1"/>
    <col min="9726" max="9726" width="17.42578125" customWidth="1"/>
    <col min="9727" max="9727" width="8.85546875" customWidth="1"/>
    <col min="9728" max="9728" width="43.85546875" customWidth="1"/>
    <col min="9729" max="9729" width="14.42578125" customWidth="1"/>
    <col min="9730" max="9730" width="12.140625" customWidth="1"/>
    <col min="9958" max="9958" width="1.140625" customWidth="1"/>
    <col min="9959" max="9959" width="6.42578125" customWidth="1"/>
    <col min="9960" max="9960" width="9" customWidth="1"/>
    <col min="9961" max="9961" width="34.42578125" customWidth="1"/>
    <col min="9962" max="9972" width="0" hidden="1" customWidth="1"/>
    <col min="9973" max="9973" width="17.140625" customWidth="1"/>
    <col min="9974" max="9976" width="0" hidden="1" customWidth="1"/>
    <col min="9977" max="9978" width="12" customWidth="1"/>
    <col min="9979" max="9980" width="45.140625" customWidth="1"/>
    <col min="9981" max="9981" width="10.7109375" customWidth="1"/>
    <col min="9982" max="9982" width="17.42578125" customWidth="1"/>
    <col min="9983" max="9983" width="8.85546875" customWidth="1"/>
    <col min="9984" max="9984" width="43.85546875" customWidth="1"/>
    <col min="9985" max="9985" width="14.42578125" customWidth="1"/>
    <col min="9986" max="9986" width="12.140625" customWidth="1"/>
    <col min="10214" max="10214" width="1.140625" customWidth="1"/>
    <col min="10215" max="10215" width="6.42578125" customWidth="1"/>
    <col min="10216" max="10216" width="9" customWidth="1"/>
    <col min="10217" max="10217" width="34.42578125" customWidth="1"/>
    <col min="10218" max="10228" width="0" hidden="1" customWidth="1"/>
    <col min="10229" max="10229" width="17.140625" customWidth="1"/>
    <col min="10230" max="10232" width="0" hidden="1" customWidth="1"/>
    <col min="10233" max="10234" width="12" customWidth="1"/>
    <col min="10235" max="10236" width="45.140625" customWidth="1"/>
    <col min="10237" max="10237" width="10.7109375" customWidth="1"/>
    <col min="10238" max="10238" width="17.42578125" customWidth="1"/>
    <col min="10239" max="10239" width="8.85546875" customWidth="1"/>
    <col min="10240" max="10240" width="43.85546875" customWidth="1"/>
    <col min="10241" max="10241" width="14.42578125" customWidth="1"/>
    <col min="10242" max="10242" width="12.140625" customWidth="1"/>
    <col min="10470" max="10470" width="1.140625" customWidth="1"/>
    <col min="10471" max="10471" width="6.42578125" customWidth="1"/>
    <col min="10472" max="10472" width="9" customWidth="1"/>
    <col min="10473" max="10473" width="34.42578125" customWidth="1"/>
    <col min="10474" max="10484" width="0" hidden="1" customWidth="1"/>
    <col min="10485" max="10485" width="17.140625" customWidth="1"/>
    <col min="10486" max="10488" width="0" hidden="1" customWidth="1"/>
    <col min="10489" max="10490" width="12" customWidth="1"/>
    <col min="10491" max="10492" width="45.140625" customWidth="1"/>
    <col min="10493" max="10493" width="10.7109375" customWidth="1"/>
    <col min="10494" max="10494" width="17.42578125" customWidth="1"/>
    <col min="10495" max="10495" width="8.85546875" customWidth="1"/>
    <col min="10496" max="10496" width="43.85546875" customWidth="1"/>
    <col min="10497" max="10497" width="14.42578125" customWidth="1"/>
    <col min="10498" max="10498" width="12.140625" customWidth="1"/>
    <col min="10726" max="10726" width="1.140625" customWidth="1"/>
    <col min="10727" max="10727" width="6.42578125" customWidth="1"/>
    <col min="10728" max="10728" width="9" customWidth="1"/>
    <col min="10729" max="10729" width="34.42578125" customWidth="1"/>
    <col min="10730" max="10740" width="0" hidden="1" customWidth="1"/>
    <col min="10741" max="10741" width="17.140625" customWidth="1"/>
    <col min="10742" max="10744" width="0" hidden="1" customWidth="1"/>
    <col min="10745" max="10746" width="12" customWidth="1"/>
    <col min="10747" max="10748" width="45.140625" customWidth="1"/>
    <col min="10749" max="10749" width="10.7109375" customWidth="1"/>
    <col min="10750" max="10750" width="17.42578125" customWidth="1"/>
    <col min="10751" max="10751" width="8.85546875" customWidth="1"/>
    <col min="10752" max="10752" width="43.85546875" customWidth="1"/>
    <col min="10753" max="10753" width="14.42578125" customWidth="1"/>
    <col min="10754" max="10754" width="12.140625" customWidth="1"/>
    <col min="10982" max="10982" width="1.140625" customWidth="1"/>
    <col min="10983" max="10983" width="6.42578125" customWidth="1"/>
    <col min="10984" max="10984" width="9" customWidth="1"/>
    <col min="10985" max="10985" width="34.42578125" customWidth="1"/>
    <col min="10986" max="10996" width="0" hidden="1" customWidth="1"/>
    <col min="10997" max="10997" width="17.140625" customWidth="1"/>
    <col min="10998" max="11000" width="0" hidden="1" customWidth="1"/>
    <col min="11001" max="11002" width="12" customWidth="1"/>
    <col min="11003" max="11004" width="45.140625" customWidth="1"/>
    <col min="11005" max="11005" width="10.7109375" customWidth="1"/>
    <col min="11006" max="11006" width="17.42578125" customWidth="1"/>
    <col min="11007" max="11007" width="8.85546875" customWidth="1"/>
    <col min="11008" max="11008" width="43.85546875" customWidth="1"/>
    <col min="11009" max="11009" width="14.42578125" customWidth="1"/>
    <col min="11010" max="11010" width="12.140625" customWidth="1"/>
    <col min="11238" max="11238" width="1.140625" customWidth="1"/>
    <col min="11239" max="11239" width="6.42578125" customWidth="1"/>
    <col min="11240" max="11240" width="9" customWidth="1"/>
    <col min="11241" max="11241" width="34.42578125" customWidth="1"/>
    <col min="11242" max="11252" width="0" hidden="1" customWidth="1"/>
    <col min="11253" max="11253" width="17.140625" customWidth="1"/>
    <col min="11254" max="11256" width="0" hidden="1" customWidth="1"/>
    <col min="11257" max="11258" width="12" customWidth="1"/>
    <col min="11259" max="11260" width="45.140625" customWidth="1"/>
    <col min="11261" max="11261" width="10.7109375" customWidth="1"/>
    <col min="11262" max="11262" width="17.42578125" customWidth="1"/>
    <col min="11263" max="11263" width="8.85546875" customWidth="1"/>
    <col min="11264" max="11264" width="43.85546875" customWidth="1"/>
    <col min="11265" max="11265" width="14.42578125" customWidth="1"/>
    <col min="11266" max="11266" width="12.140625" customWidth="1"/>
    <col min="11494" max="11494" width="1.140625" customWidth="1"/>
    <col min="11495" max="11495" width="6.42578125" customWidth="1"/>
    <col min="11496" max="11496" width="9" customWidth="1"/>
    <col min="11497" max="11497" width="34.42578125" customWidth="1"/>
    <col min="11498" max="11508" width="0" hidden="1" customWidth="1"/>
    <col min="11509" max="11509" width="17.140625" customWidth="1"/>
    <col min="11510" max="11512" width="0" hidden="1" customWidth="1"/>
    <col min="11513" max="11514" width="12" customWidth="1"/>
    <col min="11515" max="11516" width="45.140625" customWidth="1"/>
    <col min="11517" max="11517" width="10.7109375" customWidth="1"/>
    <col min="11518" max="11518" width="17.42578125" customWidth="1"/>
    <col min="11519" max="11519" width="8.85546875" customWidth="1"/>
    <col min="11520" max="11520" width="43.85546875" customWidth="1"/>
    <col min="11521" max="11521" width="14.42578125" customWidth="1"/>
    <col min="11522" max="11522" width="12.140625" customWidth="1"/>
    <col min="11750" max="11750" width="1.140625" customWidth="1"/>
    <col min="11751" max="11751" width="6.42578125" customWidth="1"/>
    <col min="11752" max="11752" width="9" customWidth="1"/>
    <col min="11753" max="11753" width="34.42578125" customWidth="1"/>
    <col min="11754" max="11764" width="0" hidden="1" customWidth="1"/>
    <col min="11765" max="11765" width="17.140625" customWidth="1"/>
    <col min="11766" max="11768" width="0" hidden="1" customWidth="1"/>
    <col min="11769" max="11770" width="12" customWidth="1"/>
    <col min="11771" max="11772" width="45.140625" customWidth="1"/>
    <col min="11773" max="11773" width="10.7109375" customWidth="1"/>
    <col min="11774" max="11774" width="17.42578125" customWidth="1"/>
    <col min="11775" max="11775" width="8.85546875" customWidth="1"/>
    <col min="11776" max="11776" width="43.85546875" customWidth="1"/>
    <col min="11777" max="11777" width="14.42578125" customWidth="1"/>
    <col min="11778" max="11778" width="12.140625" customWidth="1"/>
    <col min="12006" max="12006" width="1.140625" customWidth="1"/>
    <col min="12007" max="12007" width="6.42578125" customWidth="1"/>
    <col min="12008" max="12008" width="9" customWidth="1"/>
    <col min="12009" max="12009" width="34.42578125" customWidth="1"/>
    <col min="12010" max="12020" width="0" hidden="1" customWidth="1"/>
    <col min="12021" max="12021" width="17.140625" customWidth="1"/>
    <col min="12022" max="12024" width="0" hidden="1" customWidth="1"/>
    <col min="12025" max="12026" width="12" customWidth="1"/>
    <col min="12027" max="12028" width="45.140625" customWidth="1"/>
    <col min="12029" max="12029" width="10.7109375" customWidth="1"/>
    <col min="12030" max="12030" width="17.42578125" customWidth="1"/>
    <col min="12031" max="12031" width="8.85546875" customWidth="1"/>
    <col min="12032" max="12032" width="43.85546875" customWidth="1"/>
    <col min="12033" max="12033" width="14.42578125" customWidth="1"/>
    <col min="12034" max="12034" width="12.140625" customWidth="1"/>
    <col min="12262" max="12262" width="1.140625" customWidth="1"/>
    <col min="12263" max="12263" width="6.42578125" customWidth="1"/>
    <col min="12264" max="12264" width="9" customWidth="1"/>
    <col min="12265" max="12265" width="34.42578125" customWidth="1"/>
    <col min="12266" max="12276" width="0" hidden="1" customWidth="1"/>
    <col min="12277" max="12277" width="17.140625" customWidth="1"/>
    <col min="12278" max="12280" width="0" hidden="1" customWidth="1"/>
    <col min="12281" max="12282" width="12" customWidth="1"/>
    <col min="12283" max="12284" width="45.140625" customWidth="1"/>
    <col min="12285" max="12285" width="10.7109375" customWidth="1"/>
    <col min="12286" max="12286" width="17.42578125" customWidth="1"/>
    <col min="12287" max="12287" width="8.85546875" customWidth="1"/>
    <col min="12288" max="12288" width="43.85546875" customWidth="1"/>
    <col min="12289" max="12289" width="14.42578125" customWidth="1"/>
    <col min="12290" max="12290" width="12.140625" customWidth="1"/>
    <col min="12518" max="12518" width="1.140625" customWidth="1"/>
    <col min="12519" max="12519" width="6.42578125" customWidth="1"/>
    <col min="12520" max="12520" width="9" customWidth="1"/>
    <col min="12521" max="12521" width="34.42578125" customWidth="1"/>
    <col min="12522" max="12532" width="0" hidden="1" customWidth="1"/>
    <col min="12533" max="12533" width="17.140625" customWidth="1"/>
    <col min="12534" max="12536" width="0" hidden="1" customWidth="1"/>
    <col min="12537" max="12538" width="12" customWidth="1"/>
    <col min="12539" max="12540" width="45.140625" customWidth="1"/>
    <col min="12541" max="12541" width="10.7109375" customWidth="1"/>
    <col min="12542" max="12542" width="17.42578125" customWidth="1"/>
    <col min="12543" max="12543" width="8.85546875" customWidth="1"/>
    <col min="12544" max="12544" width="43.85546875" customWidth="1"/>
    <col min="12545" max="12545" width="14.42578125" customWidth="1"/>
    <col min="12546" max="12546" width="12.140625" customWidth="1"/>
    <col min="12774" max="12774" width="1.140625" customWidth="1"/>
    <col min="12775" max="12775" width="6.42578125" customWidth="1"/>
    <col min="12776" max="12776" width="9" customWidth="1"/>
    <col min="12777" max="12777" width="34.42578125" customWidth="1"/>
    <col min="12778" max="12788" width="0" hidden="1" customWidth="1"/>
    <col min="12789" max="12789" width="17.140625" customWidth="1"/>
    <col min="12790" max="12792" width="0" hidden="1" customWidth="1"/>
    <col min="12793" max="12794" width="12" customWidth="1"/>
    <col min="12795" max="12796" width="45.140625" customWidth="1"/>
    <col min="12797" max="12797" width="10.7109375" customWidth="1"/>
    <col min="12798" max="12798" width="17.42578125" customWidth="1"/>
    <col min="12799" max="12799" width="8.85546875" customWidth="1"/>
    <col min="12800" max="12800" width="43.85546875" customWidth="1"/>
    <col min="12801" max="12801" width="14.42578125" customWidth="1"/>
    <col min="12802" max="12802" width="12.140625" customWidth="1"/>
    <col min="13030" max="13030" width="1.140625" customWidth="1"/>
    <col min="13031" max="13031" width="6.42578125" customWidth="1"/>
    <col min="13032" max="13032" width="9" customWidth="1"/>
    <col min="13033" max="13033" width="34.42578125" customWidth="1"/>
    <col min="13034" max="13044" width="0" hidden="1" customWidth="1"/>
    <col min="13045" max="13045" width="17.140625" customWidth="1"/>
    <col min="13046" max="13048" width="0" hidden="1" customWidth="1"/>
    <col min="13049" max="13050" width="12" customWidth="1"/>
    <col min="13051" max="13052" width="45.140625" customWidth="1"/>
    <col min="13053" max="13053" width="10.7109375" customWidth="1"/>
    <col min="13054" max="13054" width="17.42578125" customWidth="1"/>
    <col min="13055" max="13055" width="8.85546875" customWidth="1"/>
    <col min="13056" max="13056" width="43.85546875" customWidth="1"/>
    <col min="13057" max="13057" width="14.42578125" customWidth="1"/>
    <col min="13058" max="13058" width="12.140625" customWidth="1"/>
    <col min="13286" max="13286" width="1.140625" customWidth="1"/>
    <col min="13287" max="13287" width="6.42578125" customWidth="1"/>
    <col min="13288" max="13288" width="9" customWidth="1"/>
    <col min="13289" max="13289" width="34.42578125" customWidth="1"/>
    <col min="13290" max="13300" width="0" hidden="1" customWidth="1"/>
    <col min="13301" max="13301" width="17.140625" customWidth="1"/>
    <col min="13302" max="13304" width="0" hidden="1" customWidth="1"/>
    <col min="13305" max="13306" width="12" customWidth="1"/>
    <col min="13307" max="13308" width="45.140625" customWidth="1"/>
    <col min="13309" max="13309" width="10.7109375" customWidth="1"/>
    <col min="13310" max="13310" width="17.42578125" customWidth="1"/>
    <col min="13311" max="13311" width="8.85546875" customWidth="1"/>
    <col min="13312" max="13312" width="43.85546875" customWidth="1"/>
    <col min="13313" max="13313" width="14.42578125" customWidth="1"/>
    <col min="13314" max="13314" width="12.140625" customWidth="1"/>
    <col min="13542" max="13542" width="1.140625" customWidth="1"/>
    <col min="13543" max="13543" width="6.42578125" customWidth="1"/>
    <col min="13544" max="13544" width="9" customWidth="1"/>
    <col min="13545" max="13545" width="34.42578125" customWidth="1"/>
    <col min="13546" max="13556" width="0" hidden="1" customWidth="1"/>
    <col min="13557" max="13557" width="17.140625" customWidth="1"/>
    <col min="13558" max="13560" width="0" hidden="1" customWidth="1"/>
    <col min="13561" max="13562" width="12" customWidth="1"/>
    <col min="13563" max="13564" width="45.140625" customWidth="1"/>
    <col min="13565" max="13565" width="10.7109375" customWidth="1"/>
    <col min="13566" max="13566" width="17.42578125" customWidth="1"/>
    <col min="13567" max="13567" width="8.85546875" customWidth="1"/>
    <col min="13568" max="13568" width="43.85546875" customWidth="1"/>
    <col min="13569" max="13569" width="14.42578125" customWidth="1"/>
    <col min="13570" max="13570" width="12.140625" customWidth="1"/>
    <col min="13798" max="13798" width="1.140625" customWidth="1"/>
    <col min="13799" max="13799" width="6.42578125" customWidth="1"/>
    <col min="13800" max="13800" width="9" customWidth="1"/>
    <col min="13801" max="13801" width="34.42578125" customWidth="1"/>
    <col min="13802" max="13812" width="0" hidden="1" customWidth="1"/>
    <col min="13813" max="13813" width="17.140625" customWidth="1"/>
    <col min="13814" max="13816" width="0" hidden="1" customWidth="1"/>
    <col min="13817" max="13818" width="12" customWidth="1"/>
    <col min="13819" max="13820" width="45.140625" customWidth="1"/>
    <col min="13821" max="13821" width="10.7109375" customWidth="1"/>
    <col min="13822" max="13822" width="17.42578125" customWidth="1"/>
    <col min="13823" max="13823" width="8.85546875" customWidth="1"/>
    <col min="13824" max="13824" width="43.85546875" customWidth="1"/>
    <col min="13825" max="13825" width="14.42578125" customWidth="1"/>
    <col min="13826" max="13826" width="12.140625" customWidth="1"/>
    <col min="14054" max="14054" width="1.140625" customWidth="1"/>
    <col min="14055" max="14055" width="6.42578125" customWidth="1"/>
    <col min="14056" max="14056" width="9" customWidth="1"/>
    <col min="14057" max="14057" width="34.42578125" customWidth="1"/>
    <col min="14058" max="14068" width="0" hidden="1" customWidth="1"/>
    <col min="14069" max="14069" width="17.140625" customWidth="1"/>
    <col min="14070" max="14072" width="0" hidden="1" customWidth="1"/>
    <col min="14073" max="14074" width="12" customWidth="1"/>
    <col min="14075" max="14076" width="45.140625" customWidth="1"/>
    <col min="14077" max="14077" width="10.7109375" customWidth="1"/>
    <col min="14078" max="14078" width="17.42578125" customWidth="1"/>
    <col min="14079" max="14079" width="8.85546875" customWidth="1"/>
    <col min="14080" max="14080" width="43.85546875" customWidth="1"/>
    <col min="14081" max="14081" width="14.42578125" customWidth="1"/>
    <col min="14082" max="14082" width="12.140625" customWidth="1"/>
    <col min="14310" max="14310" width="1.140625" customWidth="1"/>
    <col min="14311" max="14311" width="6.42578125" customWidth="1"/>
    <col min="14312" max="14312" width="9" customWidth="1"/>
    <col min="14313" max="14313" width="34.42578125" customWidth="1"/>
    <col min="14314" max="14324" width="0" hidden="1" customWidth="1"/>
    <col min="14325" max="14325" width="17.140625" customWidth="1"/>
    <col min="14326" max="14328" width="0" hidden="1" customWidth="1"/>
    <col min="14329" max="14330" width="12" customWidth="1"/>
    <col min="14331" max="14332" width="45.140625" customWidth="1"/>
    <col min="14333" max="14333" width="10.7109375" customWidth="1"/>
    <col min="14334" max="14334" width="17.42578125" customWidth="1"/>
    <col min="14335" max="14335" width="8.85546875" customWidth="1"/>
    <col min="14336" max="14336" width="43.85546875" customWidth="1"/>
    <col min="14337" max="14337" width="14.42578125" customWidth="1"/>
    <col min="14338" max="14338" width="12.140625" customWidth="1"/>
    <col min="14566" max="14566" width="1.140625" customWidth="1"/>
    <col min="14567" max="14567" width="6.42578125" customWidth="1"/>
    <col min="14568" max="14568" width="9" customWidth="1"/>
    <col min="14569" max="14569" width="34.42578125" customWidth="1"/>
    <col min="14570" max="14580" width="0" hidden="1" customWidth="1"/>
    <col min="14581" max="14581" width="17.140625" customWidth="1"/>
    <col min="14582" max="14584" width="0" hidden="1" customWidth="1"/>
    <col min="14585" max="14586" width="12" customWidth="1"/>
    <col min="14587" max="14588" width="45.140625" customWidth="1"/>
    <col min="14589" max="14589" width="10.7109375" customWidth="1"/>
    <col min="14590" max="14590" width="17.42578125" customWidth="1"/>
    <col min="14591" max="14591" width="8.85546875" customWidth="1"/>
    <col min="14592" max="14592" width="43.85546875" customWidth="1"/>
    <col min="14593" max="14593" width="14.42578125" customWidth="1"/>
    <col min="14594" max="14594" width="12.140625" customWidth="1"/>
    <col min="14822" max="14822" width="1.140625" customWidth="1"/>
    <col min="14823" max="14823" width="6.42578125" customWidth="1"/>
    <col min="14824" max="14824" width="9" customWidth="1"/>
    <col min="14825" max="14825" width="34.42578125" customWidth="1"/>
    <col min="14826" max="14836" width="0" hidden="1" customWidth="1"/>
    <col min="14837" max="14837" width="17.140625" customWidth="1"/>
    <col min="14838" max="14840" width="0" hidden="1" customWidth="1"/>
    <col min="14841" max="14842" width="12" customWidth="1"/>
    <col min="14843" max="14844" width="45.140625" customWidth="1"/>
    <col min="14845" max="14845" width="10.7109375" customWidth="1"/>
    <col min="14846" max="14846" width="17.42578125" customWidth="1"/>
    <col min="14847" max="14847" width="8.85546875" customWidth="1"/>
    <col min="14848" max="14848" width="43.85546875" customWidth="1"/>
    <col min="14849" max="14849" width="14.42578125" customWidth="1"/>
    <col min="14850" max="14850" width="12.140625" customWidth="1"/>
    <col min="15078" max="15078" width="1.140625" customWidth="1"/>
    <col min="15079" max="15079" width="6.42578125" customWidth="1"/>
    <col min="15080" max="15080" width="9" customWidth="1"/>
    <col min="15081" max="15081" width="34.42578125" customWidth="1"/>
    <col min="15082" max="15092" width="0" hidden="1" customWidth="1"/>
    <col min="15093" max="15093" width="17.140625" customWidth="1"/>
    <col min="15094" max="15096" width="0" hidden="1" customWidth="1"/>
    <col min="15097" max="15098" width="12" customWidth="1"/>
    <col min="15099" max="15100" width="45.140625" customWidth="1"/>
    <col min="15101" max="15101" width="10.7109375" customWidth="1"/>
    <col min="15102" max="15102" width="17.42578125" customWidth="1"/>
    <col min="15103" max="15103" width="8.85546875" customWidth="1"/>
    <col min="15104" max="15104" width="43.85546875" customWidth="1"/>
    <col min="15105" max="15105" width="14.42578125" customWidth="1"/>
    <col min="15106" max="15106" width="12.140625" customWidth="1"/>
    <col min="15334" max="15334" width="1.140625" customWidth="1"/>
    <col min="15335" max="15335" width="6.42578125" customWidth="1"/>
    <col min="15336" max="15336" width="9" customWidth="1"/>
    <col min="15337" max="15337" width="34.42578125" customWidth="1"/>
    <col min="15338" max="15348" width="0" hidden="1" customWidth="1"/>
    <col min="15349" max="15349" width="17.140625" customWidth="1"/>
    <col min="15350" max="15352" width="0" hidden="1" customWidth="1"/>
    <col min="15353" max="15354" width="12" customWidth="1"/>
    <col min="15355" max="15356" width="45.140625" customWidth="1"/>
    <col min="15357" max="15357" width="10.7109375" customWidth="1"/>
    <col min="15358" max="15358" width="17.42578125" customWidth="1"/>
    <col min="15359" max="15359" width="8.85546875" customWidth="1"/>
    <col min="15360" max="15360" width="43.85546875" customWidth="1"/>
    <col min="15361" max="15361" width="14.42578125" customWidth="1"/>
    <col min="15362" max="15362" width="12.140625" customWidth="1"/>
    <col min="15590" max="15590" width="1.140625" customWidth="1"/>
    <col min="15591" max="15591" width="6.42578125" customWidth="1"/>
    <col min="15592" max="15592" width="9" customWidth="1"/>
    <col min="15593" max="15593" width="34.42578125" customWidth="1"/>
    <col min="15594" max="15604" width="0" hidden="1" customWidth="1"/>
    <col min="15605" max="15605" width="17.140625" customWidth="1"/>
    <col min="15606" max="15608" width="0" hidden="1" customWidth="1"/>
    <col min="15609" max="15610" width="12" customWidth="1"/>
    <col min="15611" max="15612" width="45.140625" customWidth="1"/>
    <col min="15613" max="15613" width="10.7109375" customWidth="1"/>
    <col min="15614" max="15614" width="17.42578125" customWidth="1"/>
    <col min="15615" max="15615" width="8.85546875" customWidth="1"/>
    <col min="15616" max="15616" width="43.85546875" customWidth="1"/>
    <col min="15617" max="15617" width="14.42578125" customWidth="1"/>
    <col min="15618" max="15618" width="12.140625" customWidth="1"/>
    <col min="15846" max="15846" width="1.140625" customWidth="1"/>
    <col min="15847" max="15847" width="6.42578125" customWidth="1"/>
    <col min="15848" max="15848" width="9" customWidth="1"/>
    <col min="15849" max="15849" width="34.42578125" customWidth="1"/>
    <col min="15850" max="15860" width="0" hidden="1" customWidth="1"/>
    <col min="15861" max="15861" width="17.140625" customWidth="1"/>
    <col min="15862" max="15864" width="0" hidden="1" customWidth="1"/>
    <col min="15865" max="15866" width="12" customWidth="1"/>
    <col min="15867" max="15868" width="45.140625" customWidth="1"/>
    <col min="15869" max="15869" width="10.7109375" customWidth="1"/>
    <col min="15870" max="15870" width="17.42578125" customWidth="1"/>
    <col min="15871" max="15871" width="8.85546875" customWidth="1"/>
    <col min="15872" max="15872" width="43.85546875" customWidth="1"/>
    <col min="15873" max="15873" width="14.42578125" customWidth="1"/>
    <col min="15874" max="15874" width="12.140625" customWidth="1"/>
    <col min="16102" max="16102" width="1.140625" customWidth="1"/>
    <col min="16103" max="16103" width="6.42578125" customWidth="1"/>
    <col min="16104" max="16104" width="9" customWidth="1"/>
    <col min="16105" max="16105" width="34.42578125" customWidth="1"/>
    <col min="16106" max="16116" width="0" hidden="1" customWidth="1"/>
    <col min="16117" max="16117" width="17.140625" customWidth="1"/>
    <col min="16118" max="16120" width="0" hidden="1" customWidth="1"/>
    <col min="16121" max="16122" width="12" customWidth="1"/>
    <col min="16123" max="16124" width="45.140625" customWidth="1"/>
    <col min="16125" max="16125" width="10.7109375" customWidth="1"/>
    <col min="16126" max="16126" width="17.42578125" customWidth="1"/>
    <col min="16127" max="16127" width="8.85546875" customWidth="1"/>
    <col min="16128" max="16128" width="43.85546875" customWidth="1"/>
    <col min="16129" max="16129" width="14.42578125" customWidth="1"/>
    <col min="16130" max="16130" width="12.140625" customWidth="1"/>
  </cols>
  <sheetData>
    <row r="1" spans="1:19" s="144" customFormat="1" ht="15.75" customHeight="1" x14ac:dyDescent="0.2">
      <c r="A1" s="115" t="s">
        <v>1</v>
      </c>
      <c r="B1" s="115" t="s">
        <v>2</v>
      </c>
      <c r="C1" s="76" t="s">
        <v>3</v>
      </c>
      <c r="D1" s="118" t="s">
        <v>6</v>
      </c>
    </row>
    <row r="2" spans="1:19" s="12" customFormat="1" x14ac:dyDescent="0.25">
      <c r="A2" s="10">
        <v>55928</v>
      </c>
      <c r="B2" s="10"/>
      <c r="C2" s="81">
        <v>56.152718749999963</v>
      </c>
      <c r="D2" s="10">
        <v>256.04000000000002</v>
      </c>
    </row>
    <row r="3" spans="1:19" s="12" customFormat="1" x14ac:dyDescent="0.25">
      <c r="A3" s="10">
        <v>534118</v>
      </c>
      <c r="B3" s="10"/>
      <c r="C3" s="81">
        <v>391.61741779497095</v>
      </c>
      <c r="D3" s="10">
        <v>540.48</v>
      </c>
    </row>
    <row r="4" spans="1:19" s="12" customFormat="1" x14ac:dyDescent="0.25">
      <c r="A4" s="10">
        <v>857585</v>
      </c>
      <c r="B4" s="10"/>
      <c r="C4" s="81">
        <v>407.30884519432772</v>
      </c>
      <c r="D4" s="10">
        <v>544.11</v>
      </c>
    </row>
    <row r="5" spans="1:19" s="12" customFormat="1" x14ac:dyDescent="0.25">
      <c r="A5" s="10">
        <v>9039</v>
      </c>
      <c r="B5" s="10"/>
      <c r="C5" s="81">
        <v>179.05779383429672</v>
      </c>
      <c r="D5" s="10">
        <v>254.81</v>
      </c>
    </row>
    <row r="6" spans="1:19" s="12" customFormat="1" x14ac:dyDescent="0.25">
      <c r="A6" s="10">
        <v>16409</v>
      </c>
      <c r="B6" s="10"/>
      <c r="C6" s="82">
        <v>1905.6198373983741</v>
      </c>
      <c r="D6" s="10">
        <v>2544.25</v>
      </c>
    </row>
    <row r="7" spans="1:19" s="12" customFormat="1" x14ac:dyDescent="0.25">
      <c r="A7" s="10">
        <v>206780</v>
      </c>
      <c r="B7" s="10"/>
      <c r="C7" s="81">
        <v>184.45261088709677</v>
      </c>
      <c r="D7" s="10">
        <v>277.22000000000003</v>
      </c>
    </row>
    <row r="8" spans="1:19" s="12" customFormat="1" x14ac:dyDescent="0.25">
      <c r="A8" s="10">
        <v>17098</v>
      </c>
      <c r="B8" s="10"/>
      <c r="C8" s="81">
        <v>454.98532467532465</v>
      </c>
      <c r="D8" s="10">
        <v>621.04</v>
      </c>
    </row>
    <row r="9" spans="1:19" s="12" customFormat="1" x14ac:dyDescent="0.25">
      <c r="A9" s="10">
        <v>535211</v>
      </c>
      <c r="B9" s="10"/>
      <c r="C9" s="81">
        <v>565.25980167014609</v>
      </c>
      <c r="D9" s="10">
        <v>673.1</v>
      </c>
    </row>
    <row r="10" spans="1:19" s="12" customFormat="1" x14ac:dyDescent="0.25">
      <c r="A10" s="10">
        <v>32972</v>
      </c>
      <c r="B10" s="10"/>
      <c r="C10" s="81">
        <v>894.83276553106214</v>
      </c>
      <c r="D10" s="10">
        <v>1140.99</v>
      </c>
    </row>
    <row r="11" spans="1:19" s="12" customFormat="1" x14ac:dyDescent="0.25">
      <c r="A11" s="10">
        <v>206838</v>
      </c>
      <c r="B11" s="10"/>
      <c r="C11" s="81">
        <v>978.88277108433738</v>
      </c>
      <c r="D11" s="10">
        <v>1185.05</v>
      </c>
    </row>
    <row r="12" spans="1:19" s="12" customFormat="1" x14ac:dyDescent="0.25">
      <c r="A12" s="10">
        <v>46627</v>
      </c>
      <c r="B12" s="10"/>
      <c r="C12" s="81">
        <v>529.72499999999991</v>
      </c>
      <c r="D12" s="10">
        <v>699.32</v>
      </c>
    </row>
    <row r="13" spans="1:19" s="12" customFormat="1" x14ac:dyDescent="0.25">
      <c r="A13" s="10">
        <v>71060</v>
      </c>
      <c r="B13" s="10"/>
      <c r="C13" s="81">
        <v>695.3888728632478</v>
      </c>
      <c r="D13" s="10">
        <v>842.89</v>
      </c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</row>
    <row r="14" spans="1:19" s="12" customFormat="1" x14ac:dyDescent="0.25">
      <c r="A14" s="10">
        <v>986807</v>
      </c>
      <c r="B14" s="10"/>
      <c r="C14" s="81">
        <v>1902.862206439394</v>
      </c>
      <c r="D14" s="10">
        <v>2209.33</v>
      </c>
    </row>
    <row r="15" spans="1:19" s="12" customFormat="1" x14ac:dyDescent="0.25">
      <c r="A15" s="10">
        <v>855541</v>
      </c>
      <c r="B15" s="10"/>
      <c r="C15" s="81">
        <v>34.711892523364497</v>
      </c>
      <c r="D15" s="10">
        <v>119.24</v>
      </c>
    </row>
    <row r="16" spans="1:19" s="12" customFormat="1" x14ac:dyDescent="0.25">
      <c r="A16" s="10">
        <v>14367</v>
      </c>
      <c r="B16" s="10"/>
      <c r="C16" s="81">
        <v>91.456145038167932</v>
      </c>
      <c r="D16" s="10">
        <v>214.84</v>
      </c>
    </row>
    <row r="17" spans="1:4" x14ac:dyDescent="0.25">
      <c r="A17" s="10">
        <v>503046</v>
      </c>
      <c r="B17" s="10"/>
      <c r="C17" s="81">
        <v>219.2527272727273</v>
      </c>
      <c r="D17" s="10">
        <v>320.19</v>
      </c>
    </row>
    <row r="18" spans="1:4" x14ac:dyDescent="0.25">
      <c r="A18" s="10">
        <v>567705</v>
      </c>
      <c r="B18" s="10"/>
      <c r="C18" s="81">
        <v>1339.5880952380953</v>
      </c>
      <c r="D18" s="10">
        <v>3635.19</v>
      </c>
    </row>
    <row r="19" spans="1:4" x14ac:dyDescent="0.25">
      <c r="A19" s="10">
        <v>69226</v>
      </c>
      <c r="B19" s="10"/>
      <c r="C19" s="81">
        <v>130.95793240556659</v>
      </c>
      <c r="D19" s="10">
        <v>214.12</v>
      </c>
    </row>
    <row r="20" spans="1:4" x14ac:dyDescent="0.25">
      <c r="A20" s="10">
        <v>998147</v>
      </c>
      <c r="B20" s="10"/>
      <c r="C20" s="81">
        <v>195.09331384015596</v>
      </c>
      <c r="D20" s="10">
        <v>365.65</v>
      </c>
    </row>
    <row r="21" spans="1:4" x14ac:dyDescent="0.25">
      <c r="A21" s="10">
        <v>159954</v>
      </c>
      <c r="B21" s="10"/>
      <c r="C21" s="81">
        <v>723.41001715209291</v>
      </c>
      <c r="D21" s="10">
        <v>910.23</v>
      </c>
    </row>
    <row r="22" spans="1:4" x14ac:dyDescent="0.25">
      <c r="A22" s="10">
        <v>209188</v>
      </c>
      <c r="B22" s="10"/>
      <c r="C22" s="81">
        <v>339.86727722772275</v>
      </c>
      <c r="D22" s="10">
        <v>543.30999999999995</v>
      </c>
    </row>
    <row r="23" spans="1:4" x14ac:dyDescent="0.25">
      <c r="A23" s="10">
        <v>946251</v>
      </c>
      <c r="B23" s="10"/>
      <c r="C23" s="81">
        <v>115.20349514563105</v>
      </c>
      <c r="D23" s="10">
        <v>146.6</v>
      </c>
    </row>
    <row r="24" spans="1:4" x14ac:dyDescent="0.25">
      <c r="A24" s="10">
        <v>201213</v>
      </c>
      <c r="B24" s="10"/>
      <c r="C24" s="81">
        <v>304.30633027522936</v>
      </c>
      <c r="D24" s="10">
        <v>394.83</v>
      </c>
    </row>
    <row r="25" spans="1:4" x14ac:dyDescent="0.25">
      <c r="A25" s="10">
        <v>130864</v>
      </c>
      <c r="B25" s="10"/>
      <c r="C25" s="81">
        <v>1092.3570951417005</v>
      </c>
      <c r="D25" s="10">
        <v>1233.98</v>
      </c>
    </row>
    <row r="26" spans="1:4" x14ac:dyDescent="0.25">
      <c r="A26" s="10">
        <v>974737</v>
      </c>
      <c r="B26" s="10"/>
      <c r="C26" s="81">
        <v>337.31069097888678</v>
      </c>
      <c r="D26" s="10">
        <v>440.28</v>
      </c>
    </row>
    <row r="27" spans="1:4" x14ac:dyDescent="0.25">
      <c r="A27" s="10">
        <v>85891</v>
      </c>
      <c r="B27" s="10"/>
      <c r="C27" s="81">
        <v>339.36743460764586</v>
      </c>
      <c r="D27" s="10">
        <v>501.32</v>
      </c>
    </row>
    <row r="28" spans="1:4" x14ac:dyDescent="0.25">
      <c r="A28" s="10">
        <v>209855</v>
      </c>
      <c r="B28" s="10"/>
      <c r="C28" s="81">
        <v>5715.435221893491</v>
      </c>
      <c r="D28" s="10">
        <v>6556.21</v>
      </c>
    </row>
    <row r="29" spans="1:4" x14ac:dyDescent="0.25">
      <c r="A29" s="10">
        <v>219179</v>
      </c>
      <c r="B29" s="10"/>
      <c r="C29" s="81">
        <v>1015.95912</v>
      </c>
      <c r="D29" s="10">
        <v>1362.62</v>
      </c>
    </row>
    <row r="30" spans="1:4" x14ac:dyDescent="0.25">
      <c r="A30" s="10">
        <v>212619</v>
      </c>
      <c r="B30" s="10"/>
      <c r="C30" s="81">
        <v>526.95186746987952</v>
      </c>
      <c r="D30" s="10">
        <v>667.29</v>
      </c>
    </row>
    <row r="31" spans="1:4" x14ac:dyDescent="0.25">
      <c r="A31" s="14">
        <v>219714</v>
      </c>
      <c r="B31" s="14"/>
      <c r="C31" s="81">
        <v>40.015774647887326</v>
      </c>
      <c r="D31" s="14">
        <v>379.85</v>
      </c>
    </row>
    <row r="32" spans="1:4" x14ac:dyDescent="0.25">
      <c r="A32" s="10">
        <v>569287</v>
      </c>
      <c r="B32" s="10"/>
      <c r="C32" s="81">
        <v>6172.8078194726158</v>
      </c>
      <c r="D32" s="10">
        <v>6895.45</v>
      </c>
    </row>
    <row r="33" spans="1:4" x14ac:dyDescent="0.25">
      <c r="A33" s="14">
        <v>37097</v>
      </c>
      <c r="B33" s="14"/>
      <c r="C33" s="83">
        <v>208.48131578947371</v>
      </c>
      <c r="D33" s="14">
        <v>356.76</v>
      </c>
    </row>
    <row r="34" spans="1:4" x14ac:dyDescent="0.25">
      <c r="A34" s="10">
        <v>890369</v>
      </c>
      <c r="B34" s="10"/>
      <c r="C34" s="81">
        <v>972.11678705047848</v>
      </c>
      <c r="D34" s="10">
        <v>1278.75</v>
      </c>
    </row>
    <row r="35" spans="1:4" x14ac:dyDescent="0.25">
      <c r="A35" s="10">
        <v>224947</v>
      </c>
      <c r="B35" s="10"/>
      <c r="C35" s="81">
        <v>223.76993000000002</v>
      </c>
      <c r="D35" s="10">
        <v>325.95</v>
      </c>
    </row>
    <row r="36" spans="1:4" x14ac:dyDescent="0.25">
      <c r="A36" s="10">
        <v>912613</v>
      </c>
      <c r="B36" s="10"/>
      <c r="C36" s="81">
        <v>3513.3871428571429</v>
      </c>
      <c r="D36" s="10">
        <v>4421.83</v>
      </c>
    </row>
    <row r="37" spans="1:4" x14ac:dyDescent="0.25">
      <c r="A37" s="10">
        <v>203785</v>
      </c>
      <c r="B37" s="10"/>
      <c r="C37" s="83">
        <v>26.54338264299804</v>
      </c>
      <c r="D37" s="10">
        <v>80.45</v>
      </c>
    </row>
    <row r="38" spans="1:4" x14ac:dyDescent="0.25">
      <c r="A38" s="10">
        <v>83952</v>
      </c>
      <c r="B38" s="10"/>
      <c r="C38" s="83">
        <v>2399.6133909853252</v>
      </c>
      <c r="D38" s="10">
        <v>2760.02</v>
      </c>
    </row>
    <row r="39" spans="1:4" x14ac:dyDescent="0.25">
      <c r="A39" s="10">
        <v>946198</v>
      </c>
      <c r="B39" s="10"/>
      <c r="C39" s="81">
        <v>28.831847195357831</v>
      </c>
      <c r="D39" s="10">
        <v>117.69</v>
      </c>
    </row>
    <row r="40" spans="1:4" x14ac:dyDescent="0.25">
      <c r="A40" s="10">
        <v>73747</v>
      </c>
      <c r="B40" s="10"/>
      <c r="C40" s="81">
        <v>227.93898496240598</v>
      </c>
      <c r="D40" s="10">
        <v>305.94</v>
      </c>
    </row>
    <row r="41" spans="1:4" x14ac:dyDescent="0.25">
      <c r="A41" s="10">
        <v>108121</v>
      </c>
      <c r="B41" s="10"/>
      <c r="C41" s="83">
        <v>112.26666666666668</v>
      </c>
      <c r="D41" s="10">
        <v>290.41000000000003</v>
      </c>
    </row>
    <row r="42" spans="1:4" x14ac:dyDescent="0.25">
      <c r="A42" s="10">
        <v>51021</v>
      </c>
      <c r="B42" s="10"/>
      <c r="C42" s="83">
        <v>1246.5478881987578</v>
      </c>
      <c r="D42" s="14">
        <v>1430.33</v>
      </c>
    </row>
    <row r="43" spans="1:4" x14ac:dyDescent="0.25">
      <c r="A43" s="10">
        <v>145929</v>
      </c>
      <c r="B43" s="10"/>
      <c r="C43" s="81">
        <v>932.88985089463222</v>
      </c>
      <c r="D43" s="10">
        <v>1294.78</v>
      </c>
    </row>
    <row r="44" spans="1:4" x14ac:dyDescent="0.25">
      <c r="A44" s="10">
        <v>206536</v>
      </c>
      <c r="B44" s="10"/>
      <c r="C44" s="81">
        <v>942.57578313253009</v>
      </c>
      <c r="D44" s="10">
        <v>1133</v>
      </c>
    </row>
    <row r="45" spans="1:4" x14ac:dyDescent="0.25">
      <c r="A45" s="14">
        <v>847200</v>
      </c>
      <c r="B45" s="14"/>
      <c r="C45" s="83">
        <v>68.898595744680847</v>
      </c>
      <c r="D45" s="14">
        <v>242.11</v>
      </c>
    </row>
    <row r="46" spans="1:4" x14ac:dyDescent="0.25">
      <c r="A46" s="10">
        <v>71739</v>
      </c>
      <c r="B46" s="10"/>
      <c r="C46" s="81">
        <v>130.16932981927712</v>
      </c>
      <c r="D46" s="10">
        <v>195.14</v>
      </c>
    </row>
    <row r="47" spans="1:4" x14ac:dyDescent="0.25">
      <c r="A47" s="10">
        <v>11623</v>
      </c>
      <c r="B47" s="10"/>
      <c r="C47" s="83">
        <v>169.01560344827584</v>
      </c>
      <c r="D47" s="10">
        <v>258.04000000000002</v>
      </c>
    </row>
    <row r="48" spans="1:4" x14ac:dyDescent="0.25">
      <c r="A48" s="10">
        <v>126677</v>
      </c>
      <c r="B48" s="10"/>
      <c r="C48" s="81">
        <v>24.86975345167653</v>
      </c>
      <c r="D48" s="10">
        <v>126.27</v>
      </c>
    </row>
    <row r="49" spans="1:18" x14ac:dyDescent="0.25">
      <c r="A49" s="10">
        <v>843281</v>
      </c>
      <c r="B49" s="10"/>
      <c r="C49" s="81">
        <v>106.66136465324384</v>
      </c>
      <c r="D49" s="10">
        <v>236.48</v>
      </c>
    </row>
    <row r="50" spans="1:18" x14ac:dyDescent="0.25">
      <c r="A50" s="10">
        <v>850076</v>
      </c>
      <c r="B50" s="10"/>
      <c r="C50" s="81">
        <v>1156.8989032258066</v>
      </c>
      <c r="D50" s="10">
        <v>1357.39</v>
      </c>
    </row>
    <row r="51" spans="1:18" x14ac:dyDescent="0.25">
      <c r="A51" s="14">
        <v>963736</v>
      </c>
      <c r="B51" s="14"/>
      <c r="C51" s="83">
        <v>150.08309278350515</v>
      </c>
      <c r="D51" s="14">
        <v>248.9</v>
      </c>
    </row>
    <row r="52" spans="1:18" x14ac:dyDescent="0.25">
      <c r="A52" s="10">
        <v>151569</v>
      </c>
      <c r="B52" s="10"/>
      <c r="C52" s="81">
        <v>193.84099414075075</v>
      </c>
      <c r="D52" s="10">
        <v>470.67</v>
      </c>
    </row>
    <row r="53" spans="1:18" x14ac:dyDescent="0.25">
      <c r="A53" s="10">
        <v>51137</v>
      </c>
      <c r="B53" s="10"/>
      <c r="C53" s="81">
        <v>67.862736418511048</v>
      </c>
      <c r="D53" s="10">
        <v>222.9</v>
      </c>
    </row>
    <row r="54" spans="1:18" x14ac:dyDescent="0.25">
      <c r="A54" s="10">
        <v>859317</v>
      </c>
      <c r="B54" s="10"/>
      <c r="C54" s="81">
        <v>70.264333563535914</v>
      </c>
      <c r="D54" s="10">
        <v>109.14</v>
      </c>
    </row>
    <row r="55" spans="1:18" x14ac:dyDescent="0.25">
      <c r="A55" s="10">
        <v>157623</v>
      </c>
      <c r="B55" s="10"/>
      <c r="C55" s="81">
        <v>3535.9526000000001</v>
      </c>
      <c r="D55" s="10">
        <v>4375.18</v>
      </c>
    </row>
    <row r="56" spans="1:18" x14ac:dyDescent="0.25">
      <c r="A56" s="10">
        <v>42022</v>
      </c>
      <c r="B56" s="10"/>
      <c r="C56" s="81">
        <v>76.669577167019028</v>
      </c>
      <c r="D56" s="10">
        <v>164.08</v>
      </c>
    </row>
    <row r="57" spans="1:18" x14ac:dyDescent="0.25">
      <c r="A57" s="10">
        <v>965441</v>
      </c>
      <c r="B57" s="10"/>
      <c r="C57" s="81">
        <v>217.32557411273484</v>
      </c>
      <c r="D57" s="10">
        <v>294.83999999999997</v>
      </c>
    </row>
    <row r="58" spans="1:18" x14ac:dyDescent="0.25">
      <c r="A58" s="14">
        <v>953642</v>
      </c>
      <c r="B58" s="14"/>
      <c r="C58" s="83">
        <v>48.177865853658545</v>
      </c>
      <c r="D58" s="14">
        <v>144.83000000000001</v>
      </c>
    </row>
    <row r="59" spans="1:18" x14ac:dyDescent="0.25">
      <c r="A59" s="10">
        <v>555407</v>
      </c>
      <c r="B59" s="10"/>
      <c r="C59" s="81">
        <v>190.28026315789469</v>
      </c>
      <c r="D59" s="10">
        <v>290.64999999999998</v>
      </c>
    </row>
    <row r="60" spans="1:18" x14ac:dyDescent="0.25">
      <c r="A60" s="10">
        <v>892174</v>
      </c>
      <c r="B60" s="10"/>
      <c r="C60" s="81">
        <v>416.34550699300701</v>
      </c>
      <c r="D60" s="10">
        <v>494.57</v>
      </c>
    </row>
    <row r="61" spans="1:18" x14ac:dyDescent="0.25">
      <c r="A61" s="10">
        <v>133432</v>
      </c>
      <c r="B61" s="10"/>
      <c r="C61" s="81">
        <v>56.037334270174313</v>
      </c>
      <c r="D61" s="10">
        <v>264.64</v>
      </c>
    </row>
    <row r="62" spans="1:18" x14ac:dyDescent="0.25">
      <c r="A62" s="10">
        <v>554619</v>
      </c>
      <c r="B62" s="10"/>
      <c r="C62" s="81">
        <v>10000</v>
      </c>
      <c r="D62" s="10">
        <v>25375.41</v>
      </c>
    </row>
    <row r="63" spans="1:18" x14ac:dyDescent="0.25">
      <c r="A63" s="10">
        <v>600789</v>
      </c>
      <c r="B63" s="10"/>
      <c r="C63" s="81">
        <v>162.62293991416308</v>
      </c>
      <c r="D63" s="10">
        <v>219.39</v>
      </c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</row>
    <row r="64" spans="1:18" x14ac:dyDescent="0.25">
      <c r="A64" s="10">
        <v>990686</v>
      </c>
      <c r="B64" s="10"/>
      <c r="C64" s="81">
        <v>64.321293302540411</v>
      </c>
      <c r="D64" s="10">
        <v>126.74</v>
      </c>
    </row>
    <row r="65" spans="1:4" x14ac:dyDescent="0.25">
      <c r="A65" s="10">
        <v>940534</v>
      </c>
      <c r="B65" s="10"/>
      <c r="C65" s="81">
        <v>451.89429956896549</v>
      </c>
      <c r="D65" s="10">
        <v>564.75</v>
      </c>
    </row>
    <row r="66" spans="1:4" x14ac:dyDescent="0.25">
      <c r="A66" s="10">
        <v>910840</v>
      </c>
      <c r="B66" s="10"/>
      <c r="C66" s="81">
        <v>523.01901020408161</v>
      </c>
      <c r="D66" s="10">
        <v>670.31</v>
      </c>
    </row>
    <row r="67" spans="1:4" x14ac:dyDescent="0.25">
      <c r="A67" s="10">
        <v>946029</v>
      </c>
      <c r="B67" s="10"/>
      <c r="C67" s="81">
        <v>673.76338521400771</v>
      </c>
      <c r="D67" s="10">
        <v>1088.1300000000001</v>
      </c>
    </row>
    <row r="68" spans="1:4" x14ac:dyDescent="0.25">
      <c r="A68" s="10">
        <v>859078</v>
      </c>
      <c r="B68" s="10"/>
      <c r="C68" s="81">
        <v>667.49817991631789</v>
      </c>
      <c r="D68" s="10">
        <v>1715.49</v>
      </c>
    </row>
    <row r="69" spans="1:4" x14ac:dyDescent="0.25">
      <c r="A69" s="10">
        <v>86858</v>
      </c>
      <c r="B69" s="10"/>
      <c r="C69" s="81">
        <v>1026.8460612691467</v>
      </c>
      <c r="D69" s="10">
        <v>1210.4100000000001</v>
      </c>
    </row>
    <row r="70" spans="1:4" x14ac:dyDescent="0.25">
      <c r="A70" s="10">
        <v>848458</v>
      </c>
      <c r="B70" s="10"/>
      <c r="C70" s="81">
        <v>314.51238146551725</v>
      </c>
      <c r="D70" s="10">
        <v>519.19000000000005</v>
      </c>
    </row>
    <row r="71" spans="1:4" x14ac:dyDescent="0.25">
      <c r="A71" s="10">
        <v>996488</v>
      </c>
      <c r="B71" s="10"/>
      <c r="C71" s="82">
        <v>315.00013803680963</v>
      </c>
      <c r="D71" s="10">
        <v>1062.77</v>
      </c>
    </row>
    <row r="72" spans="1:4" x14ac:dyDescent="0.25">
      <c r="A72" s="14">
        <v>17868</v>
      </c>
      <c r="B72" s="14"/>
      <c r="C72" s="83">
        <v>203.30204238921002</v>
      </c>
      <c r="D72" s="14">
        <v>308.86</v>
      </c>
    </row>
    <row r="73" spans="1:4" x14ac:dyDescent="0.25">
      <c r="A73" s="10">
        <v>11966</v>
      </c>
      <c r="B73" s="10"/>
      <c r="C73" s="82">
        <v>2191.7639923954375</v>
      </c>
      <c r="D73" s="10">
        <v>2546.86</v>
      </c>
    </row>
    <row r="74" spans="1:4" x14ac:dyDescent="0.25">
      <c r="A74" s="10">
        <v>88950</v>
      </c>
      <c r="B74" s="10"/>
      <c r="C74" s="82">
        <v>262.95719315895371</v>
      </c>
      <c r="D74" s="10">
        <v>685.34</v>
      </c>
    </row>
    <row r="75" spans="1:4" x14ac:dyDescent="0.25">
      <c r="A75" s="10">
        <v>911062</v>
      </c>
      <c r="B75" s="10"/>
      <c r="C75" s="81">
        <v>34.536885245901644</v>
      </c>
      <c r="D75" s="10">
        <v>138.04</v>
      </c>
    </row>
    <row r="76" spans="1:4" x14ac:dyDescent="0.25">
      <c r="A76" s="10">
        <v>972190</v>
      </c>
      <c r="B76" s="10"/>
      <c r="C76" s="82">
        <v>481.74829131652655</v>
      </c>
      <c r="D76" s="10">
        <v>743.83</v>
      </c>
    </row>
    <row r="77" spans="1:4" x14ac:dyDescent="0.25">
      <c r="A77" s="11">
        <v>940125</v>
      </c>
      <c r="B77" s="11"/>
      <c r="C77" s="84">
        <v>82.94</v>
      </c>
      <c r="D77" s="10">
        <v>427.59</v>
      </c>
    </row>
    <row r="78" spans="1:4" x14ac:dyDescent="0.25">
      <c r="A78" s="10">
        <v>209850</v>
      </c>
      <c r="B78" s="10"/>
      <c r="C78" s="81">
        <v>1752.6254464285714</v>
      </c>
      <c r="D78" s="10">
        <v>2021.33</v>
      </c>
    </row>
    <row r="79" spans="1:4" x14ac:dyDescent="0.25">
      <c r="A79" s="10">
        <v>223211</v>
      </c>
      <c r="B79" s="10"/>
      <c r="C79" s="81">
        <v>1118.4199353707415</v>
      </c>
      <c r="D79" s="10">
        <v>1303.0899999999999</v>
      </c>
    </row>
    <row r="80" spans="1:4" x14ac:dyDescent="0.25">
      <c r="A80" s="10">
        <v>960139</v>
      </c>
      <c r="B80" s="10"/>
      <c r="C80" s="81">
        <v>64.66658932714617</v>
      </c>
      <c r="D80" s="10">
        <v>129.03</v>
      </c>
    </row>
    <row r="81" spans="1:4" x14ac:dyDescent="0.25">
      <c r="A81" s="10">
        <v>568443</v>
      </c>
      <c r="B81" s="10"/>
      <c r="C81" s="81">
        <v>7491.557701030928</v>
      </c>
      <c r="D81" s="10">
        <v>8618.16</v>
      </c>
    </row>
    <row r="82" spans="1:4" x14ac:dyDescent="0.25">
      <c r="A82" s="10">
        <v>570853</v>
      </c>
      <c r="B82" s="10"/>
      <c r="C82" s="81">
        <v>259.7442857142857</v>
      </c>
      <c r="D82" s="10">
        <v>371.01</v>
      </c>
    </row>
    <row r="83" spans="1:4" x14ac:dyDescent="0.25">
      <c r="A83" s="10">
        <v>134800</v>
      </c>
      <c r="B83" s="10"/>
      <c r="C83" s="81">
        <v>1109.3248270750989</v>
      </c>
      <c r="D83" s="10">
        <v>1248.08</v>
      </c>
    </row>
    <row r="84" spans="1:4" x14ac:dyDescent="0.25">
      <c r="A84" s="10">
        <v>892445</v>
      </c>
      <c r="B84" s="10"/>
      <c r="C84" s="83">
        <v>429.99153930131007</v>
      </c>
      <c r="D84" s="10">
        <v>580.29</v>
      </c>
    </row>
    <row r="85" spans="1:4" x14ac:dyDescent="0.25">
      <c r="A85" s="10">
        <v>37424</v>
      </c>
      <c r="B85" s="10"/>
      <c r="C85" s="81">
        <v>642.9083706225681</v>
      </c>
      <c r="D85" s="10">
        <v>797.81</v>
      </c>
    </row>
    <row r="86" spans="1:4" x14ac:dyDescent="0.25">
      <c r="A86" s="10">
        <v>999972</v>
      </c>
      <c r="B86" s="10"/>
      <c r="C86" s="81">
        <v>431.1015625</v>
      </c>
      <c r="D86" s="10">
        <v>609.58000000000004</v>
      </c>
    </row>
    <row r="87" spans="1:4" x14ac:dyDescent="0.25">
      <c r="A87" s="14">
        <v>543640</v>
      </c>
      <c r="B87" s="14"/>
      <c r="C87" s="83">
        <v>215.99028000000001</v>
      </c>
      <c r="D87" s="14">
        <v>483.84</v>
      </c>
    </row>
    <row r="88" spans="1:4" x14ac:dyDescent="0.25">
      <c r="A88" s="10">
        <v>209527</v>
      </c>
      <c r="B88" s="10"/>
      <c r="C88" s="81">
        <v>216.68182577017325</v>
      </c>
      <c r="D88" s="16">
        <v>396.41</v>
      </c>
    </row>
    <row r="89" spans="1:4" x14ac:dyDescent="0.25">
      <c r="A89" s="10">
        <v>945415</v>
      </c>
      <c r="B89" s="10"/>
      <c r="C89" s="81">
        <v>78.48744680851064</v>
      </c>
      <c r="D89" s="10">
        <v>178.76</v>
      </c>
    </row>
    <row r="90" spans="1:4" x14ac:dyDescent="0.25">
      <c r="A90" s="10">
        <v>944162</v>
      </c>
      <c r="B90" s="10"/>
      <c r="C90" s="81">
        <v>720.1883786407767</v>
      </c>
      <c r="D90" s="10">
        <v>894.72</v>
      </c>
    </row>
    <row r="91" spans="1:4" x14ac:dyDescent="0.25">
      <c r="A91" s="10">
        <v>145436</v>
      </c>
      <c r="B91" s="10"/>
      <c r="C91" s="81">
        <v>473.72163999999992</v>
      </c>
      <c r="D91" s="17">
        <v>790.95</v>
      </c>
    </row>
    <row r="92" spans="1:4" x14ac:dyDescent="0.25">
      <c r="A92" s="10">
        <v>957162</v>
      </c>
      <c r="B92" s="10"/>
      <c r="C92" s="81">
        <v>139.54410386965378</v>
      </c>
      <c r="D92" s="10">
        <v>266.97000000000003</v>
      </c>
    </row>
    <row r="93" spans="1:4" x14ac:dyDescent="0.25">
      <c r="A93" s="10">
        <v>139838</v>
      </c>
      <c r="B93" s="10"/>
      <c r="C93" s="81">
        <v>79.926439393939376</v>
      </c>
      <c r="D93" s="10">
        <v>227.38</v>
      </c>
    </row>
    <row r="94" spans="1:4" x14ac:dyDescent="0.25">
      <c r="A94" s="10">
        <v>975014</v>
      </c>
      <c r="B94" s="10"/>
      <c r="C94" s="82">
        <v>257.57464491362765</v>
      </c>
      <c r="D94" s="18">
        <v>430.84</v>
      </c>
    </row>
    <row r="95" spans="1:4" x14ac:dyDescent="0.25">
      <c r="A95" s="10">
        <v>157224</v>
      </c>
      <c r="B95" s="10"/>
      <c r="C95" s="81">
        <v>132.6486122237844</v>
      </c>
      <c r="D95" s="16">
        <v>246.29</v>
      </c>
    </row>
    <row r="96" spans="1:4" x14ac:dyDescent="0.25">
      <c r="A96" s="10">
        <v>217689</v>
      </c>
      <c r="B96" s="10"/>
      <c r="C96" s="81">
        <v>5418.642490157481</v>
      </c>
      <c r="D96" s="16">
        <v>6067.23</v>
      </c>
    </row>
    <row r="97" spans="1:4" x14ac:dyDescent="0.25">
      <c r="A97" s="10">
        <v>860543</v>
      </c>
      <c r="B97" s="10"/>
      <c r="C97" s="81">
        <v>6650.4699999999993</v>
      </c>
      <c r="D97" s="10">
        <v>6817.46</v>
      </c>
    </row>
    <row r="98" spans="1:4" x14ac:dyDescent="0.25">
      <c r="A98" s="10">
        <v>555088</v>
      </c>
      <c r="B98" s="10"/>
      <c r="C98" s="81">
        <v>178.81012455516014</v>
      </c>
      <c r="D98" s="10">
        <v>278.85000000000002</v>
      </c>
    </row>
    <row r="99" spans="1:4" x14ac:dyDescent="0.25">
      <c r="A99" s="10">
        <v>572186</v>
      </c>
      <c r="B99" s="10"/>
      <c r="C99" s="81">
        <v>75.59</v>
      </c>
      <c r="D99" s="10">
        <v>142.4</v>
      </c>
    </row>
    <row r="100" spans="1:4" x14ac:dyDescent="0.25">
      <c r="A100" s="10">
        <v>223310</v>
      </c>
      <c r="B100" s="10"/>
      <c r="C100" s="81">
        <v>1086.22</v>
      </c>
      <c r="D100" s="10">
        <v>1318.16</v>
      </c>
    </row>
    <row r="101" spans="1:4" x14ac:dyDescent="0.25">
      <c r="A101" s="19">
        <v>846855</v>
      </c>
      <c r="B101" s="16"/>
      <c r="C101" s="82">
        <v>7100.64</v>
      </c>
      <c r="D101" s="10">
        <v>7571.19</v>
      </c>
    </row>
    <row r="102" spans="1:4" x14ac:dyDescent="0.25">
      <c r="A102" s="20">
        <v>220298</v>
      </c>
      <c r="B102" s="10"/>
      <c r="C102" s="85">
        <v>5428.55</v>
      </c>
      <c r="D102" s="16">
        <v>11045.7</v>
      </c>
    </row>
    <row r="103" spans="1:4" x14ac:dyDescent="0.25">
      <c r="A103" s="22">
        <v>837967</v>
      </c>
      <c r="B103" s="16"/>
      <c r="C103" s="86">
        <v>2610.3683612152749</v>
      </c>
      <c r="D103" s="10">
        <v>2918.87</v>
      </c>
    </row>
    <row r="104" spans="1:4" x14ac:dyDescent="0.25">
      <c r="A104" s="21">
        <v>839133</v>
      </c>
      <c r="B104" s="16"/>
      <c r="C104" s="87">
        <v>694.43999999999994</v>
      </c>
      <c r="D104" s="10">
        <v>1582.46</v>
      </c>
    </row>
    <row r="105" spans="1:4" x14ac:dyDescent="0.25">
      <c r="A105" s="21">
        <v>8600</v>
      </c>
      <c r="B105" s="16"/>
      <c r="C105" s="87">
        <v>1881.9899999999998</v>
      </c>
      <c r="D105" s="10">
        <v>2132.39</v>
      </c>
    </row>
    <row r="106" spans="1:4" x14ac:dyDescent="0.25">
      <c r="A106" s="16">
        <v>574099</v>
      </c>
      <c r="B106" s="16"/>
      <c r="C106" s="82">
        <v>1759.9800000000002</v>
      </c>
      <c r="D106" s="10">
        <v>2853.07</v>
      </c>
    </row>
    <row r="107" spans="1:4" x14ac:dyDescent="0.25">
      <c r="A107" s="19">
        <v>216890</v>
      </c>
      <c r="B107" s="16"/>
      <c r="C107" s="81">
        <v>3335.5319459936527</v>
      </c>
      <c r="D107" s="16">
        <v>4362.01</v>
      </c>
    </row>
    <row r="108" spans="1:4" s="12" customFormat="1" x14ac:dyDescent="0.25">
      <c r="A108" s="10">
        <v>503012</v>
      </c>
      <c r="B108" s="10"/>
      <c r="C108" s="81">
        <v>50.113176087364081</v>
      </c>
      <c r="D108" s="10">
        <v>181.05</v>
      </c>
    </row>
    <row r="109" spans="1:4" s="12" customFormat="1" x14ac:dyDescent="0.25">
      <c r="A109" s="10">
        <v>3424</v>
      </c>
      <c r="B109" s="10"/>
      <c r="C109" s="81">
        <v>57.407767741935473</v>
      </c>
      <c r="D109" s="10">
        <v>221.84</v>
      </c>
    </row>
    <row r="110" spans="1:4" x14ac:dyDescent="0.25">
      <c r="A110" s="10">
        <v>213522</v>
      </c>
      <c r="B110" s="10"/>
      <c r="C110" s="81">
        <v>57.002305194805189</v>
      </c>
      <c r="D110" s="14">
        <v>225.81</v>
      </c>
    </row>
    <row r="111" spans="1:4" x14ac:dyDescent="0.25">
      <c r="A111" s="10">
        <v>222349</v>
      </c>
      <c r="B111" s="10"/>
      <c r="C111" s="81">
        <v>232.82948678861788</v>
      </c>
      <c r="D111" s="10">
        <v>303.39999999999998</v>
      </c>
    </row>
    <row r="112" spans="1:4" x14ac:dyDescent="0.25">
      <c r="A112" s="19">
        <v>76346</v>
      </c>
      <c r="B112" s="16"/>
      <c r="C112" s="82">
        <v>1070.42</v>
      </c>
      <c r="D112" s="10">
        <v>1475.69</v>
      </c>
    </row>
    <row r="113" spans="1:4" x14ac:dyDescent="0.25">
      <c r="A113" s="10">
        <v>216262</v>
      </c>
      <c r="B113" s="10"/>
      <c r="C113" s="81">
        <v>523.39814371257489</v>
      </c>
      <c r="D113" s="10">
        <v>829.26</v>
      </c>
    </row>
    <row r="114" spans="1:4" x14ac:dyDescent="0.25">
      <c r="A114" s="10">
        <v>519978</v>
      </c>
      <c r="B114" s="10"/>
      <c r="C114" s="81">
        <v>761.30834672789888</v>
      </c>
      <c r="D114" s="10">
        <v>946.87</v>
      </c>
    </row>
    <row r="116" spans="1:4" x14ac:dyDescent="0.25">
      <c r="C116" s="88">
        <f>SUM(C2:C115)</f>
        <v>117440.05648619641</v>
      </c>
      <c r="D116" s="151">
        <f>SUM(D2:D115)</f>
        <v>168252.93000000002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7"/>
  <sheetViews>
    <sheetView workbookViewId="0">
      <pane ySplit="1" topLeftCell="A2" activePane="bottomLeft" state="frozen"/>
      <selection pane="bottomLeft" activeCell="B21" sqref="B21"/>
    </sheetView>
  </sheetViews>
  <sheetFormatPr defaultRowHeight="15" x14ac:dyDescent="0.25"/>
  <cols>
    <col min="1" max="1" width="9.5703125" style="24" bestFit="1" customWidth="1"/>
    <col min="2" max="2" width="41.28515625" style="25" bestFit="1" customWidth="1"/>
    <col min="3" max="3" width="13.5703125" style="80" bestFit="1" customWidth="1"/>
    <col min="4" max="4" width="15.7109375" style="26" bestFit="1" customWidth="1"/>
  </cols>
  <sheetData>
    <row r="1" spans="1:4" s="60" customFormat="1" ht="15.75" customHeight="1" x14ac:dyDescent="0.25">
      <c r="A1" s="115" t="s">
        <v>1</v>
      </c>
      <c r="B1" s="115" t="s">
        <v>2</v>
      </c>
      <c r="C1" s="76" t="s">
        <v>3</v>
      </c>
      <c r="D1" s="116" t="s">
        <v>6</v>
      </c>
    </row>
    <row r="2" spans="1:4" x14ac:dyDescent="0.25">
      <c r="A2" s="119">
        <v>144632</v>
      </c>
      <c r="B2" s="54"/>
      <c r="C2" s="145">
        <v>1302.9688390501319</v>
      </c>
      <c r="D2" s="120">
        <v>1561.92</v>
      </c>
    </row>
    <row r="3" spans="1:4" x14ac:dyDescent="0.25">
      <c r="A3" s="119">
        <v>576982</v>
      </c>
      <c r="B3" s="54"/>
      <c r="C3" s="145">
        <v>2416.98</v>
      </c>
      <c r="D3" s="120">
        <v>2820.64</v>
      </c>
    </row>
    <row r="4" spans="1:4" x14ac:dyDescent="0.25">
      <c r="A4" s="119">
        <v>568936</v>
      </c>
      <c r="B4" s="54"/>
      <c r="C4" s="145">
        <v>2500.2018290258452</v>
      </c>
      <c r="D4" s="55">
        <v>2898.56</v>
      </c>
    </row>
    <row r="5" spans="1:4" x14ac:dyDescent="0.25">
      <c r="A5" s="119">
        <v>932180</v>
      </c>
      <c r="B5" s="54"/>
      <c r="C5" s="145">
        <v>91.149538043478287</v>
      </c>
      <c r="D5" s="55">
        <v>167.22</v>
      </c>
    </row>
    <row r="6" spans="1:4" x14ac:dyDescent="0.25">
      <c r="A6" s="119">
        <v>525847</v>
      </c>
      <c r="B6" s="54"/>
      <c r="C6" s="145">
        <v>2545.8045694716243</v>
      </c>
      <c r="D6" s="55">
        <v>3277.29</v>
      </c>
    </row>
    <row r="7" spans="1:4" x14ac:dyDescent="0.25">
      <c r="A7" s="119">
        <v>980437</v>
      </c>
      <c r="B7" s="54"/>
      <c r="C7" s="145">
        <v>2276.2895743597001</v>
      </c>
      <c r="D7" s="55">
        <v>2336.61</v>
      </c>
    </row>
    <row r="8" spans="1:4" x14ac:dyDescent="0.25">
      <c r="A8" s="119">
        <v>861130</v>
      </c>
      <c r="B8" s="54"/>
      <c r="C8" s="145">
        <v>745.5047271507251</v>
      </c>
      <c r="D8" s="55">
        <v>862.41</v>
      </c>
    </row>
    <row r="9" spans="1:4" x14ac:dyDescent="0.25">
      <c r="A9" s="119">
        <v>880350</v>
      </c>
      <c r="B9" s="54"/>
      <c r="C9" s="145">
        <v>1834.495163398693</v>
      </c>
      <c r="D9" s="55">
        <v>2084.2399999999998</v>
      </c>
    </row>
    <row r="10" spans="1:4" x14ac:dyDescent="0.25">
      <c r="A10" s="119">
        <v>854851</v>
      </c>
      <c r="B10" s="54"/>
      <c r="C10" s="145">
        <v>299.62419478527607</v>
      </c>
      <c r="D10" s="55">
        <v>580.86</v>
      </c>
    </row>
    <row r="11" spans="1:4" x14ac:dyDescent="0.25">
      <c r="A11" s="119">
        <v>142568</v>
      </c>
      <c r="B11" s="54"/>
      <c r="C11" s="145">
        <v>55.978257513295134</v>
      </c>
      <c r="D11" s="55">
        <v>128.94999999999999</v>
      </c>
    </row>
    <row r="12" spans="1:4" x14ac:dyDescent="0.25">
      <c r="A12" s="119">
        <v>205</v>
      </c>
      <c r="B12" s="54"/>
      <c r="C12" s="145">
        <v>115.40100580270791</v>
      </c>
      <c r="D12" s="55">
        <v>217.51</v>
      </c>
    </row>
    <row r="13" spans="1:4" x14ac:dyDescent="0.25">
      <c r="A13" s="119">
        <v>62537</v>
      </c>
      <c r="B13" s="54"/>
      <c r="C13" s="145">
        <v>263.10209677419357</v>
      </c>
      <c r="D13" s="55">
        <v>303.33</v>
      </c>
    </row>
    <row r="14" spans="1:4" x14ac:dyDescent="0.25">
      <c r="A14" s="119">
        <v>576288</v>
      </c>
      <c r="B14" s="54"/>
      <c r="C14" s="145">
        <v>478.63617647058823</v>
      </c>
      <c r="D14" s="55">
        <v>863.8</v>
      </c>
    </row>
    <row r="15" spans="1:4" x14ac:dyDescent="0.25">
      <c r="A15" s="119">
        <v>202348</v>
      </c>
      <c r="B15" s="54"/>
      <c r="C15" s="145">
        <v>184.50210356921809</v>
      </c>
      <c r="D15" s="55">
        <v>394.98</v>
      </c>
    </row>
    <row r="16" spans="1:4" x14ac:dyDescent="0.25">
      <c r="A16" s="119">
        <v>997492</v>
      </c>
      <c r="B16" s="54"/>
      <c r="C16" s="145">
        <v>53.455051334702247</v>
      </c>
      <c r="D16" s="55">
        <v>198.25</v>
      </c>
    </row>
    <row r="17" spans="1:4" x14ac:dyDescent="0.25">
      <c r="A17" s="119">
        <v>835724</v>
      </c>
      <c r="B17" s="54"/>
      <c r="C17" s="145">
        <v>444.23681818181819</v>
      </c>
      <c r="D17" s="55">
        <v>534.34</v>
      </c>
    </row>
    <row r="18" spans="1:4" x14ac:dyDescent="0.25">
      <c r="A18" s="119">
        <v>43394</v>
      </c>
      <c r="B18" s="54"/>
      <c r="C18" s="145">
        <v>46.54596579476862</v>
      </c>
      <c r="D18" s="55">
        <v>238.72</v>
      </c>
    </row>
    <row r="19" spans="1:4" x14ac:dyDescent="0.25">
      <c r="A19" s="119">
        <v>920540</v>
      </c>
      <c r="B19" s="54"/>
      <c r="C19" s="145">
        <v>85.614237288135598</v>
      </c>
      <c r="D19" s="55">
        <v>159.22999999999999</v>
      </c>
    </row>
    <row r="20" spans="1:4" x14ac:dyDescent="0.25">
      <c r="A20" s="119">
        <v>832274</v>
      </c>
      <c r="B20" s="54"/>
      <c r="C20" s="145">
        <v>121.64039387308536</v>
      </c>
      <c r="D20" s="55">
        <v>249</v>
      </c>
    </row>
    <row r="21" spans="1:4" x14ac:dyDescent="0.25">
      <c r="A21" s="119">
        <v>986117</v>
      </c>
      <c r="B21" s="54"/>
      <c r="C21" s="145">
        <v>854.62278625954195</v>
      </c>
      <c r="D21" s="55">
        <v>1046.28</v>
      </c>
    </row>
    <row r="22" spans="1:4" x14ac:dyDescent="0.25">
      <c r="A22" s="119">
        <v>591028</v>
      </c>
      <c r="B22" s="54"/>
      <c r="C22" s="145">
        <v>65.878987341772159</v>
      </c>
      <c r="D22" s="55">
        <v>207.06</v>
      </c>
    </row>
    <row r="23" spans="1:4" x14ac:dyDescent="0.25">
      <c r="A23" s="119">
        <v>833002</v>
      </c>
      <c r="B23" s="54"/>
      <c r="C23" s="145">
        <v>20.77945880975129</v>
      </c>
      <c r="D23" s="55">
        <v>101.86</v>
      </c>
    </row>
    <row r="24" spans="1:4" x14ac:dyDescent="0.25">
      <c r="A24" s="119">
        <v>960643</v>
      </c>
      <c r="B24" s="54"/>
      <c r="C24" s="145">
        <v>325.49977272727267</v>
      </c>
      <c r="D24" s="55">
        <v>662.66</v>
      </c>
    </row>
    <row r="25" spans="1:4" x14ac:dyDescent="0.25">
      <c r="A25" s="119">
        <v>592674</v>
      </c>
      <c r="B25" s="54"/>
      <c r="C25" s="145">
        <v>565.32101609657946</v>
      </c>
      <c r="D25" s="55">
        <v>705.37</v>
      </c>
    </row>
    <row r="26" spans="1:4" x14ac:dyDescent="0.25">
      <c r="A26" s="119">
        <v>523883</v>
      </c>
      <c r="B26" s="54"/>
      <c r="C26" s="145">
        <v>877.09553317986695</v>
      </c>
      <c r="D26" s="55">
        <v>1284.7</v>
      </c>
    </row>
    <row r="27" spans="1:4" x14ac:dyDescent="0.25">
      <c r="A27" s="119">
        <v>205250</v>
      </c>
      <c r="B27" s="54"/>
      <c r="C27" s="145">
        <v>303.02004031413611</v>
      </c>
      <c r="D27" s="55">
        <v>392.18</v>
      </c>
    </row>
    <row r="28" spans="1:4" x14ac:dyDescent="0.25">
      <c r="A28" s="119">
        <v>946285</v>
      </c>
      <c r="B28" s="54"/>
      <c r="C28" s="145">
        <v>456.40893968871592</v>
      </c>
      <c r="D28" s="55">
        <v>546.87</v>
      </c>
    </row>
    <row r="29" spans="1:4" x14ac:dyDescent="0.25">
      <c r="A29" s="119">
        <v>975154</v>
      </c>
      <c r="B29" s="54"/>
      <c r="C29" s="145">
        <v>92.145591836734681</v>
      </c>
      <c r="D29" s="55">
        <v>198.04</v>
      </c>
    </row>
    <row r="30" spans="1:4" x14ac:dyDescent="0.25">
      <c r="A30" s="119">
        <v>18945</v>
      </c>
      <c r="B30" s="54"/>
      <c r="C30" s="145">
        <v>34.61197859869138</v>
      </c>
      <c r="D30" s="55">
        <v>81.78</v>
      </c>
    </row>
    <row r="31" spans="1:4" x14ac:dyDescent="0.25">
      <c r="A31" s="119">
        <v>205609</v>
      </c>
      <c r="B31" s="54"/>
      <c r="C31" s="145">
        <v>90.537916666666661</v>
      </c>
      <c r="D31" s="55">
        <v>158.47</v>
      </c>
    </row>
    <row r="32" spans="1:4" x14ac:dyDescent="0.25">
      <c r="A32" s="119">
        <v>121643</v>
      </c>
      <c r="B32" s="54"/>
      <c r="C32" s="145">
        <v>45.365861386138619</v>
      </c>
      <c r="D32" s="55">
        <v>112.84</v>
      </c>
    </row>
    <row r="33" spans="1:4" x14ac:dyDescent="0.25">
      <c r="A33" s="119">
        <v>110438</v>
      </c>
      <c r="B33" s="54"/>
      <c r="C33" s="145">
        <v>179.75221969922575</v>
      </c>
      <c r="D33" s="55">
        <v>242.06</v>
      </c>
    </row>
    <row r="34" spans="1:4" x14ac:dyDescent="0.25">
      <c r="A34" s="119">
        <v>120117</v>
      </c>
      <c r="B34" s="54"/>
      <c r="C34" s="145">
        <v>8499.8742261904772</v>
      </c>
      <c r="D34" s="55">
        <v>9617.16</v>
      </c>
    </row>
    <row r="35" spans="1:4" x14ac:dyDescent="0.25">
      <c r="A35" s="119">
        <v>134111</v>
      </c>
      <c r="B35" s="54"/>
      <c r="C35" s="145">
        <v>195.99828000000002</v>
      </c>
      <c r="D35" s="55">
        <v>289.62</v>
      </c>
    </row>
    <row r="36" spans="1:4" x14ac:dyDescent="0.25">
      <c r="A36" s="119">
        <v>119165</v>
      </c>
      <c r="B36" s="54"/>
      <c r="C36" s="145">
        <v>198.81037623762376</v>
      </c>
      <c r="D36" s="55">
        <v>260.26</v>
      </c>
    </row>
    <row r="37" spans="1:4" x14ac:dyDescent="0.25">
      <c r="A37" s="119">
        <v>957394</v>
      </c>
      <c r="B37" s="54"/>
      <c r="C37" s="145">
        <v>651.06188385079292</v>
      </c>
      <c r="D37" s="55">
        <v>829.39</v>
      </c>
    </row>
    <row r="38" spans="1:4" x14ac:dyDescent="0.25">
      <c r="A38" s="119">
        <v>48598</v>
      </c>
      <c r="B38" s="54"/>
      <c r="C38" s="145">
        <v>1039.1501901140684</v>
      </c>
      <c r="D38" s="55">
        <v>1220.7</v>
      </c>
    </row>
    <row r="39" spans="1:4" x14ac:dyDescent="0.25">
      <c r="A39" s="119">
        <v>976212</v>
      </c>
      <c r="B39" s="54"/>
      <c r="C39" s="145">
        <v>890.27428571428561</v>
      </c>
      <c r="D39" s="55">
        <v>1396.94</v>
      </c>
    </row>
    <row r="40" spans="1:4" x14ac:dyDescent="0.25">
      <c r="A40" s="119">
        <v>135927</v>
      </c>
      <c r="B40" s="54"/>
      <c r="C40" s="145">
        <v>382.87340277777787</v>
      </c>
      <c r="D40" s="55">
        <v>1045.18</v>
      </c>
    </row>
    <row r="41" spans="1:4" x14ac:dyDescent="0.25">
      <c r="A41" s="119">
        <v>600719</v>
      </c>
      <c r="B41" s="54"/>
      <c r="C41" s="145">
        <v>132.30631034482758</v>
      </c>
      <c r="D41" s="55">
        <v>253.89</v>
      </c>
    </row>
    <row r="42" spans="1:4" x14ac:dyDescent="0.25">
      <c r="A42" s="119">
        <v>146672</v>
      </c>
      <c r="B42" s="54"/>
      <c r="C42" s="145">
        <v>110.07422924901184</v>
      </c>
      <c r="D42" s="55">
        <v>223.73</v>
      </c>
    </row>
    <row r="43" spans="1:4" x14ac:dyDescent="0.25">
      <c r="A43" s="119">
        <v>943127</v>
      </c>
      <c r="B43" s="54"/>
      <c r="C43" s="145">
        <v>625.41496601941742</v>
      </c>
      <c r="D43" s="55">
        <v>766.96</v>
      </c>
    </row>
    <row r="44" spans="1:4" x14ac:dyDescent="0.25">
      <c r="A44" s="119">
        <v>572166</v>
      </c>
      <c r="B44" s="54"/>
      <c r="C44" s="145">
        <v>1132.1487283236995</v>
      </c>
      <c r="D44" s="55">
        <v>1338.7</v>
      </c>
    </row>
    <row r="45" spans="1:4" x14ac:dyDescent="0.25">
      <c r="A45" s="119">
        <v>222137</v>
      </c>
      <c r="B45" s="54"/>
      <c r="C45" s="145">
        <v>3110.0741000000003</v>
      </c>
      <c r="D45" s="55">
        <v>3782.99</v>
      </c>
    </row>
    <row r="46" spans="1:4" x14ac:dyDescent="0.25">
      <c r="A46" s="119">
        <v>221736</v>
      </c>
      <c r="B46" s="54"/>
      <c r="C46" s="145">
        <v>390.61779448621553</v>
      </c>
      <c r="D46" s="55">
        <v>826.16</v>
      </c>
    </row>
    <row r="47" spans="1:4" x14ac:dyDescent="0.25">
      <c r="A47" s="119">
        <v>207046</v>
      </c>
      <c r="B47" s="54"/>
      <c r="C47" s="145">
        <v>7766.8779703637174</v>
      </c>
      <c r="D47" s="55">
        <v>8901.31</v>
      </c>
    </row>
    <row r="48" spans="1:4" x14ac:dyDescent="0.25">
      <c r="A48" s="119">
        <v>131526</v>
      </c>
      <c r="B48" s="54"/>
      <c r="C48" s="145">
        <v>877.03517964071852</v>
      </c>
      <c r="D48" s="55">
        <v>1113.2</v>
      </c>
    </row>
    <row r="49" spans="1:4" x14ac:dyDescent="0.25">
      <c r="A49" s="119">
        <v>703</v>
      </c>
      <c r="B49" s="54"/>
      <c r="C49" s="145">
        <v>539.93247907949785</v>
      </c>
      <c r="D49" s="55">
        <v>630.17999999999995</v>
      </c>
    </row>
    <row r="50" spans="1:4" x14ac:dyDescent="0.25">
      <c r="A50" s="119">
        <v>211472</v>
      </c>
      <c r="B50" s="54"/>
      <c r="C50" s="145">
        <v>729.94091182364741</v>
      </c>
      <c r="D50" s="55">
        <v>953.97</v>
      </c>
    </row>
    <row r="51" spans="1:4" x14ac:dyDescent="0.25">
      <c r="A51" s="119">
        <v>204456</v>
      </c>
      <c r="B51" s="54"/>
      <c r="C51" s="145">
        <v>551.09377281947263</v>
      </c>
      <c r="D51" s="55">
        <v>865.64</v>
      </c>
    </row>
    <row r="52" spans="1:4" x14ac:dyDescent="0.25">
      <c r="A52" s="119">
        <v>37640</v>
      </c>
      <c r="B52" s="54"/>
      <c r="C52" s="145">
        <v>1179.3806950000001</v>
      </c>
      <c r="D52" s="55">
        <v>1809.62</v>
      </c>
    </row>
    <row r="53" spans="1:4" x14ac:dyDescent="0.25">
      <c r="A53" s="119">
        <v>990320</v>
      </c>
      <c r="B53" s="54"/>
      <c r="C53" s="145">
        <v>439.354787037037</v>
      </c>
      <c r="D53" s="55">
        <v>701.57</v>
      </c>
    </row>
    <row r="54" spans="1:4" x14ac:dyDescent="0.25">
      <c r="A54" s="119">
        <v>554838</v>
      </c>
      <c r="B54" s="54"/>
      <c r="C54" s="145">
        <v>1535.4738062622309</v>
      </c>
      <c r="D54" s="55">
        <v>1834.76</v>
      </c>
    </row>
    <row r="55" spans="1:4" x14ac:dyDescent="0.25">
      <c r="A55" s="119">
        <v>89575</v>
      </c>
      <c r="B55" s="54"/>
      <c r="C55" s="145">
        <v>4668.9038099808067</v>
      </c>
      <c r="D55" s="55">
        <v>5668.79</v>
      </c>
    </row>
    <row r="56" spans="1:4" x14ac:dyDescent="0.25">
      <c r="A56" s="119">
        <v>561956</v>
      </c>
      <c r="B56" s="54"/>
      <c r="C56" s="145">
        <v>138.47897027600848</v>
      </c>
      <c r="D56" s="55">
        <v>422.76</v>
      </c>
    </row>
    <row r="57" spans="1:4" x14ac:dyDescent="0.25">
      <c r="A57" s="119">
        <v>550156</v>
      </c>
      <c r="B57" s="54"/>
      <c r="C57" s="145">
        <v>67.373522975929973</v>
      </c>
      <c r="D57" s="55">
        <v>110.95</v>
      </c>
    </row>
    <row r="58" spans="1:4" x14ac:dyDescent="0.25">
      <c r="A58" s="119">
        <v>221830</v>
      </c>
      <c r="B58" s="54"/>
      <c r="C58" s="145">
        <v>510.50877016129033</v>
      </c>
      <c r="D58" s="55">
        <v>597.77</v>
      </c>
    </row>
    <row r="59" spans="1:4" x14ac:dyDescent="0.25">
      <c r="A59" s="119">
        <v>900471</v>
      </c>
      <c r="B59" s="54"/>
      <c r="C59" s="145">
        <v>521.03265848670753</v>
      </c>
      <c r="D59" s="55">
        <v>647.69000000000005</v>
      </c>
    </row>
    <row r="60" spans="1:4" x14ac:dyDescent="0.25">
      <c r="A60" s="119">
        <v>993053</v>
      </c>
      <c r="B60" s="54"/>
      <c r="C60" s="145">
        <v>226.85189473684213</v>
      </c>
      <c r="D60" s="55">
        <v>413.29</v>
      </c>
    </row>
    <row r="61" spans="1:4" x14ac:dyDescent="0.25">
      <c r="A61" s="119">
        <v>951337</v>
      </c>
      <c r="B61" s="54"/>
      <c r="C61" s="145">
        <v>30.19435344827582</v>
      </c>
      <c r="D61" s="55">
        <v>277.2</v>
      </c>
    </row>
    <row r="62" spans="1:4" x14ac:dyDescent="0.25">
      <c r="A62" s="119">
        <v>151871</v>
      </c>
      <c r="B62" s="54"/>
      <c r="C62" s="145">
        <v>841.57487804878053</v>
      </c>
      <c r="D62" s="55">
        <v>1014.49</v>
      </c>
    </row>
    <row r="63" spans="1:4" x14ac:dyDescent="0.25">
      <c r="A63" s="119">
        <v>980738</v>
      </c>
      <c r="B63" s="54"/>
      <c r="C63" s="145">
        <v>294.35553388090352</v>
      </c>
      <c r="D63" s="55">
        <v>489.81</v>
      </c>
    </row>
    <row r="64" spans="1:4" x14ac:dyDescent="0.25">
      <c r="A64" s="119">
        <v>132251</v>
      </c>
      <c r="B64" s="54"/>
      <c r="C64" s="145">
        <v>748.56376008064512</v>
      </c>
      <c r="D64" s="55">
        <v>898.15</v>
      </c>
    </row>
    <row r="65" spans="1:4" x14ac:dyDescent="0.25">
      <c r="A65" s="119">
        <v>562743</v>
      </c>
      <c r="B65" s="54"/>
      <c r="C65" s="145">
        <v>78.433233532934139</v>
      </c>
      <c r="D65" s="55">
        <v>184.44</v>
      </c>
    </row>
    <row r="66" spans="1:4" x14ac:dyDescent="0.25">
      <c r="A66" s="119">
        <v>851405</v>
      </c>
      <c r="B66" s="54"/>
      <c r="C66" s="145">
        <v>275.8390490797546</v>
      </c>
      <c r="D66" s="55">
        <v>328.84</v>
      </c>
    </row>
    <row r="67" spans="1:4" x14ac:dyDescent="0.25">
      <c r="A67" s="119">
        <v>976067</v>
      </c>
      <c r="B67" s="54"/>
      <c r="C67" s="145">
        <v>404.74978723404251</v>
      </c>
      <c r="D67" s="55">
        <v>621.1</v>
      </c>
    </row>
    <row r="68" spans="1:4" x14ac:dyDescent="0.25">
      <c r="A68" s="119">
        <v>17389</v>
      </c>
      <c r="B68" s="54"/>
      <c r="C68" s="145">
        <v>373.32188259109313</v>
      </c>
      <c r="D68" s="55">
        <v>848.29</v>
      </c>
    </row>
    <row r="69" spans="1:4" x14ac:dyDescent="0.25">
      <c r="A69" s="119">
        <v>542519</v>
      </c>
      <c r="B69" s="54"/>
      <c r="C69" s="145">
        <v>126.10640529531567</v>
      </c>
      <c r="D69" s="55">
        <v>218.37</v>
      </c>
    </row>
    <row r="70" spans="1:4" x14ac:dyDescent="0.25">
      <c r="A70" s="119">
        <v>943376</v>
      </c>
      <c r="B70" s="54"/>
      <c r="C70" s="145">
        <v>1510.3555202312139</v>
      </c>
      <c r="D70" s="55">
        <v>1595.69</v>
      </c>
    </row>
    <row r="71" spans="1:4" x14ac:dyDescent="0.25">
      <c r="A71" s="119">
        <v>514023</v>
      </c>
      <c r="B71" s="54"/>
      <c r="C71" s="145">
        <v>736.65216237623758</v>
      </c>
      <c r="D71" s="55">
        <v>901.2</v>
      </c>
    </row>
    <row r="72" spans="1:4" x14ac:dyDescent="0.25">
      <c r="A72" s="119">
        <v>567364</v>
      </c>
      <c r="B72" s="54"/>
      <c r="C72" s="145">
        <v>5961.1295951417005</v>
      </c>
      <c r="D72" s="55">
        <v>6630.31</v>
      </c>
    </row>
    <row r="73" spans="1:4" x14ac:dyDescent="0.25">
      <c r="A73" s="119">
        <v>922</v>
      </c>
      <c r="B73" s="54"/>
      <c r="C73" s="145">
        <v>274.01564516129031</v>
      </c>
      <c r="D73" s="55">
        <v>345.1</v>
      </c>
    </row>
    <row r="74" spans="1:4" x14ac:dyDescent="0.25">
      <c r="A74" s="119">
        <v>833320</v>
      </c>
      <c r="B74" s="54"/>
      <c r="C74" s="145">
        <v>48.357248908296945</v>
      </c>
      <c r="D74" s="55">
        <v>106.39</v>
      </c>
    </row>
    <row r="75" spans="1:4" x14ac:dyDescent="0.25">
      <c r="A75" s="119">
        <v>507758</v>
      </c>
      <c r="B75" s="54"/>
      <c r="C75" s="145">
        <v>5542.2494827586215</v>
      </c>
      <c r="D75" s="55">
        <v>6362.43</v>
      </c>
    </row>
    <row r="76" spans="1:4" x14ac:dyDescent="0.25">
      <c r="A76" s="119">
        <v>512165</v>
      </c>
      <c r="B76" s="54"/>
      <c r="C76" s="145">
        <v>528.39128906250005</v>
      </c>
      <c r="D76" s="55">
        <v>632.38</v>
      </c>
    </row>
    <row r="77" spans="1:4" x14ac:dyDescent="0.25">
      <c r="A77" s="119">
        <v>561332</v>
      </c>
      <c r="B77" s="54"/>
      <c r="C77" s="145">
        <v>214.392</v>
      </c>
      <c r="D77" s="55">
        <v>282.08</v>
      </c>
    </row>
    <row r="78" spans="1:4" x14ac:dyDescent="0.25">
      <c r="A78" s="119">
        <v>56888</v>
      </c>
      <c r="B78" s="54"/>
      <c r="C78" s="145">
        <v>1307.78</v>
      </c>
      <c r="D78" s="55">
        <v>1653.54</v>
      </c>
    </row>
    <row r="79" spans="1:4" x14ac:dyDescent="0.25">
      <c r="A79" s="119">
        <v>101029</v>
      </c>
      <c r="B79" s="54"/>
      <c r="C79" s="145">
        <v>144.79004056795134</v>
      </c>
      <c r="D79" s="55">
        <v>246.43</v>
      </c>
    </row>
    <row r="80" spans="1:4" x14ac:dyDescent="0.25">
      <c r="A80" s="119">
        <v>56714</v>
      </c>
      <c r="B80" s="54"/>
      <c r="C80" s="145">
        <v>180.09884387351778</v>
      </c>
      <c r="D80" s="55">
        <v>278.39999999999998</v>
      </c>
    </row>
    <row r="81" spans="1:4" x14ac:dyDescent="0.25">
      <c r="A81" s="119">
        <v>136723</v>
      </c>
      <c r="B81" s="54"/>
      <c r="C81" s="145">
        <v>467.52290805416965</v>
      </c>
      <c r="D81" s="55">
        <v>708.71</v>
      </c>
    </row>
    <row r="82" spans="1:4" x14ac:dyDescent="0.25">
      <c r="A82" s="119">
        <v>857659</v>
      </c>
      <c r="B82" s="54"/>
      <c r="C82" s="145">
        <v>221.10733870967744</v>
      </c>
      <c r="D82" s="55">
        <v>280.22000000000003</v>
      </c>
    </row>
    <row r="83" spans="1:4" x14ac:dyDescent="0.25">
      <c r="A83" s="119">
        <v>604181</v>
      </c>
      <c r="B83" s="54"/>
      <c r="C83" s="145">
        <v>57.733999999999995</v>
      </c>
      <c r="D83" s="55">
        <v>178.1</v>
      </c>
    </row>
    <row r="84" spans="1:4" x14ac:dyDescent="0.25">
      <c r="A84" s="119">
        <v>531641</v>
      </c>
      <c r="B84" s="54"/>
      <c r="C84" s="145">
        <v>57.745999999999981</v>
      </c>
      <c r="D84" s="55">
        <v>143.75</v>
      </c>
    </row>
    <row r="85" spans="1:4" x14ac:dyDescent="0.25">
      <c r="A85" s="119">
        <v>23200</v>
      </c>
      <c r="B85" s="54"/>
      <c r="C85" s="145">
        <v>74.283926441351895</v>
      </c>
      <c r="D85" s="55">
        <v>123.35</v>
      </c>
    </row>
    <row r="86" spans="1:4" x14ac:dyDescent="0.25">
      <c r="A86" s="119">
        <v>844443</v>
      </c>
      <c r="B86" s="54"/>
      <c r="C86" s="145">
        <v>59.177394067796612</v>
      </c>
      <c r="D86" s="55">
        <v>83.74</v>
      </c>
    </row>
    <row r="87" spans="1:4" x14ac:dyDescent="0.25">
      <c r="A87" s="119">
        <v>900878</v>
      </c>
      <c r="B87" s="54"/>
      <c r="C87" s="145">
        <v>195.75768907563025</v>
      </c>
      <c r="D87" s="55">
        <v>304.27999999999997</v>
      </c>
    </row>
    <row r="88" spans="1:4" x14ac:dyDescent="0.25">
      <c r="A88" s="119">
        <v>27261</v>
      </c>
      <c r="B88" s="54"/>
      <c r="C88" s="145">
        <v>738.52639065817414</v>
      </c>
      <c r="D88" s="55">
        <v>1032.71</v>
      </c>
    </row>
    <row r="89" spans="1:4" x14ac:dyDescent="0.25">
      <c r="A89" s="119">
        <v>964508</v>
      </c>
      <c r="B89" s="54"/>
      <c r="C89" s="145">
        <v>76.539037656903758</v>
      </c>
      <c r="D89" s="55">
        <v>178.76</v>
      </c>
    </row>
    <row r="90" spans="1:4" x14ac:dyDescent="0.25">
      <c r="A90" s="119">
        <v>599128</v>
      </c>
      <c r="B90" s="54"/>
      <c r="C90" s="145">
        <v>240.96527777777777</v>
      </c>
      <c r="D90" s="55">
        <v>354.14</v>
      </c>
    </row>
    <row r="91" spans="1:4" x14ac:dyDescent="0.25">
      <c r="A91" s="119">
        <v>213598</v>
      </c>
      <c r="B91" s="54"/>
      <c r="C91" s="145">
        <v>110.33179606025487</v>
      </c>
      <c r="D91" s="55">
        <v>259.60000000000002</v>
      </c>
    </row>
    <row r="92" spans="1:4" x14ac:dyDescent="0.25">
      <c r="A92" s="119">
        <v>574369</v>
      </c>
      <c r="B92" s="54"/>
      <c r="C92" s="145">
        <v>1957.2754785478546</v>
      </c>
      <c r="D92" s="55">
        <v>2301.58</v>
      </c>
    </row>
    <row r="93" spans="1:4" x14ac:dyDescent="0.25">
      <c r="A93" s="119">
        <v>152112</v>
      </c>
      <c r="B93" s="54"/>
      <c r="C93" s="145">
        <v>307.80736842105267</v>
      </c>
      <c r="D93" s="55">
        <v>422.57</v>
      </c>
    </row>
    <row r="94" spans="1:4" x14ac:dyDescent="0.25">
      <c r="A94" s="119">
        <v>134694</v>
      </c>
      <c r="B94" s="54"/>
      <c r="C94" s="145">
        <v>102.93060240963855</v>
      </c>
      <c r="D94" s="55">
        <v>141.6</v>
      </c>
    </row>
    <row r="95" spans="1:4" x14ac:dyDescent="0.25">
      <c r="A95" s="119">
        <v>998820</v>
      </c>
      <c r="B95" s="54"/>
      <c r="C95" s="145">
        <v>35.40057312252965</v>
      </c>
      <c r="D95" s="55">
        <v>86.02</v>
      </c>
    </row>
    <row r="96" spans="1:4" x14ac:dyDescent="0.25">
      <c r="A96" s="119">
        <v>69977</v>
      </c>
      <c r="B96" s="54"/>
      <c r="C96" s="145">
        <v>1091.6834615384616</v>
      </c>
      <c r="D96" s="55">
        <v>1244.43</v>
      </c>
    </row>
    <row r="97" spans="1:4" x14ac:dyDescent="0.25">
      <c r="A97" s="119">
        <v>218637</v>
      </c>
      <c r="B97" s="54"/>
      <c r="C97" s="145">
        <v>6115.4928571428572</v>
      </c>
      <c r="D97" s="55">
        <v>6810.78</v>
      </c>
    </row>
    <row r="98" spans="1:4" x14ac:dyDescent="0.25">
      <c r="A98" s="119">
        <v>850534</v>
      </c>
      <c r="B98" s="54"/>
      <c r="C98" s="145">
        <v>368.34101053639847</v>
      </c>
      <c r="D98" s="55">
        <v>484.94</v>
      </c>
    </row>
    <row r="99" spans="1:4" x14ac:dyDescent="0.25">
      <c r="A99" s="119">
        <v>58378</v>
      </c>
      <c r="B99" s="54"/>
      <c r="C99" s="145">
        <v>147.70329321663019</v>
      </c>
      <c r="D99" s="55">
        <v>224.15</v>
      </c>
    </row>
    <row r="100" spans="1:4" x14ac:dyDescent="0.25">
      <c r="A100" s="119">
        <v>139913</v>
      </c>
      <c r="B100" s="54"/>
      <c r="C100" s="145">
        <v>258.40444444444449</v>
      </c>
      <c r="D100" s="55">
        <v>382.36</v>
      </c>
    </row>
    <row r="101" spans="1:4" x14ac:dyDescent="0.25">
      <c r="A101" s="119">
        <v>576354</v>
      </c>
      <c r="B101" s="54"/>
      <c r="C101" s="145">
        <v>493.62510204081644</v>
      </c>
      <c r="D101" s="55">
        <v>1118.72</v>
      </c>
    </row>
    <row r="102" spans="1:4" x14ac:dyDescent="0.25">
      <c r="A102" s="119">
        <v>853009</v>
      </c>
      <c r="B102" s="54"/>
      <c r="C102" s="145">
        <v>284.42129049676026</v>
      </c>
      <c r="D102" s="55">
        <v>382.97</v>
      </c>
    </row>
    <row r="103" spans="1:4" x14ac:dyDescent="0.25">
      <c r="A103" s="119">
        <v>100536</v>
      </c>
      <c r="B103" s="54"/>
      <c r="C103" s="145">
        <v>157.30572222222224</v>
      </c>
      <c r="D103" s="55">
        <v>221.32</v>
      </c>
    </row>
    <row r="104" spans="1:4" x14ac:dyDescent="0.25">
      <c r="A104" s="119">
        <v>128412</v>
      </c>
      <c r="B104" s="54"/>
      <c r="C104" s="145">
        <v>187.94456740442661</v>
      </c>
      <c r="D104" s="55">
        <v>307.7</v>
      </c>
    </row>
    <row r="105" spans="1:4" x14ac:dyDescent="0.25">
      <c r="A105" s="119">
        <v>967021</v>
      </c>
      <c r="B105" s="54"/>
      <c r="C105" s="145">
        <v>30.763374416863456</v>
      </c>
      <c r="D105" s="55">
        <v>75.17</v>
      </c>
    </row>
    <row r="106" spans="1:4" x14ac:dyDescent="0.25">
      <c r="A106" s="119">
        <v>943961</v>
      </c>
      <c r="B106" s="54"/>
      <c r="C106" s="145">
        <v>61.527494083196288</v>
      </c>
      <c r="D106" s="55">
        <v>96.14</v>
      </c>
    </row>
    <row r="107" spans="1:4" x14ac:dyDescent="0.25">
      <c r="A107" s="119">
        <v>933946</v>
      </c>
      <c r="B107" s="54"/>
      <c r="C107" s="145">
        <v>1566.6242128021672</v>
      </c>
      <c r="D107" s="55">
        <v>1870.91</v>
      </c>
    </row>
    <row r="108" spans="1:4" x14ac:dyDescent="0.25">
      <c r="A108" s="119">
        <v>973362</v>
      </c>
      <c r="B108" s="54"/>
      <c r="C108" s="145">
        <v>39.26829875518672</v>
      </c>
      <c r="D108" s="55">
        <v>82.5</v>
      </c>
    </row>
    <row r="109" spans="1:4" x14ac:dyDescent="0.25">
      <c r="A109" s="119">
        <v>207143</v>
      </c>
      <c r="B109" s="54"/>
      <c r="C109" s="145">
        <v>383.36620553359683</v>
      </c>
      <c r="D109" s="55">
        <v>741.88</v>
      </c>
    </row>
    <row r="110" spans="1:4" x14ac:dyDescent="0.25">
      <c r="A110" s="119">
        <v>851956</v>
      </c>
      <c r="B110" s="54"/>
      <c r="C110" s="145">
        <v>1537.7981188118811</v>
      </c>
      <c r="D110" s="55">
        <v>2119.9499999999998</v>
      </c>
    </row>
    <row r="111" spans="1:4" x14ac:dyDescent="0.25">
      <c r="A111" s="119">
        <v>980343</v>
      </c>
      <c r="B111" s="54"/>
      <c r="C111" s="145">
        <v>2368.4663137632338</v>
      </c>
      <c r="D111" s="55">
        <v>2667.54</v>
      </c>
    </row>
    <row r="112" spans="1:4" x14ac:dyDescent="0.25">
      <c r="A112" s="119">
        <v>526352</v>
      </c>
      <c r="B112" s="54"/>
      <c r="C112" s="145">
        <v>1450.5744345238095</v>
      </c>
      <c r="D112" s="55">
        <v>1883.13</v>
      </c>
    </row>
    <row r="113" spans="1:4" x14ac:dyDescent="0.25">
      <c r="A113" s="119">
        <v>830179</v>
      </c>
      <c r="B113" s="54"/>
      <c r="C113" s="145">
        <v>240.01395248380129</v>
      </c>
      <c r="D113" s="55">
        <v>394.81</v>
      </c>
    </row>
    <row r="114" spans="1:4" x14ac:dyDescent="0.25">
      <c r="A114" s="119">
        <v>578114</v>
      </c>
      <c r="B114" s="54"/>
      <c r="C114" s="145">
        <v>289.12423076923073</v>
      </c>
      <c r="D114" s="55">
        <v>427.34</v>
      </c>
    </row>
    <row r="115" spans="1:4" x14ac:dyDescent="0.25">
      <c r="A115" s="119">
        <v>82749</v>
      </c>
      <c r="B115" s="54"/>
      <c r="C115" s="145">
        <v>376.49458333333331</v>
      </c>
      <c r="D115" s="55">
        <v>465.67</v>
      </c>
    </row>
    <row r="116" spans="1:4" x14ac:dyDescent="0.25">
      <c r="A116" s="119">
        <v>514412</v>
      </c>
      <c r="B116" s="54"/>
      <c r="C116" s="145">
        <v>22.419718969555031</v>
      </c>
      <c r="D116" s="55">
        <v>62.75</v>
      </c>
    </row>
    <row r="117" spans="1:4" x14ac:dyDescent="0.25">
      <c r="A117" s="119">
        <v>8395</v>
      </c>
      <c r="B117" s="54"/>
      <c r="C117" s="145">
        <v>279.43222433460079</v>
      </c>
      <c r="D117" s="55">
        <v>348.64</v>
      </c>
    </row>
    <row r="118" spans="1:4" x14ac:dyDescent="0.25">
      <c r="A118" s="119">
        <v>853292</v>
      </c>
      <c r="B118" s="54"/>
      <c r="C118" s="145">
        <v>115.66830634573304</v>
      </c>
      <c r="D118" s="55">
        <v>220.65</v>
      </c>
    </row>
    <row r="119" spans="1:4" x14ac:dyDescent="0.25">
      <c r="A119" s="119">
        <v>144127</v>
      </c>
      <c r="B119" s="54"/>
      <c r="C119" s="145">
        <v>335.31903225806445</v>
      </c>
      <c r="D119" s="55">
        <v>452.53</v>
      </c>
    </row>
    <row r="120" spans="1:4" x14ac:dyDescent="0.25">
      <c r="A120" s="119">
        <v>218490</v>
      </c>
      <c r="B120" s="54"/>
      <c r="C120" s="145">
        <v>641.67301369863014</v>
      </c>
      <c r="D120" s="55">
        <v>833.21</v>
      </c>
    </row>
    <row r="121" spans="1:4" x14ac:dyDescent="0.25">
      <c r="A121" s="119">
        <v>6989</v>
      </c>
      <c r="B121" s="54"/>
      <c r="C121" s="145">
        <v>40.792385321100923</v>
      </c>
      <c r="D121" s="55">
        <v>90.03</v>
      </c>
    </row>
    <row r="122" spans="1:4" x14ac:dyDescent="0.25">
      <c r="A122" s="119">
        <v>517244</v>
      </c>
      <c r="B122" s="54"/>
      <c r="C122" s="145">
        <v>176.0685280373832</v>
      </c>
      <c r="D122" s="55">
        <v>177.79</v>
      </c>
    </row>
    <row r="123" spans="1:4" x14ac:dyDescent="0.25">
      <c r="A123" s="119">
        <v>596300</v>
      </c>
      <c r="B123" s="54"/>
      <c r="C123" s="145">
        <v>266.11684210526317</v>
      </c>
      <c r="D123" s="55">
        <v>295.41000000000003</v>
      </c>
    </row>
    <row r="124" spans="1:4" x14ac:dyDescent="0.25">
      <c r="A124" s="119">
        <v>846507</v>
      </c>
      <c r="B124" s="54"/>
      <c r="C124" s="145">
        <v>204.85123404255319</v>
      </c>
      <c r="D124" s="55">
        <v>297.58</v>
      </c>
    </row>
    <row r="125" spans="1:4" x14ac:dyDescent="0.25">
      <c r="A125" s="119">
        <v>997730</v>
      </c>
      <c r="B125" s="54"/>
      <c r="C125" s="145">
        <v>234.12319639278556</v>
      </c>
      <c r="D125" s="55">
        <v>378.99</v>
      </c>
    </row>
    <row r="126" spans="1:4" x14ac:dyDescent="0.25">
      <c r="A126" s="119">
        <v>523556</v>
      </c>
      <c r="B126" s="54"/>
      <c r="C126" s="145">
        <v>105.70357976653696</v>
      </c>
      <c r="D126" s="55">
        <v>139.51</v>
      </c>
    </row>
    <row r="127" spans="1:4" x14ac:dyDescent="0.25">
      <c r="A127" s="119">
        <v>127775</v>
      </c>
      <c r="B127" s="54"/>
      <c r="C127" s="145">
        <v>34.084074074074067</v>
      </c>
      <c r="D127" s="55">
        <v>93.95</v>
      </c>
    </row>
    <row r="128" spans="1:4" x14ac:dyDescent="0.25">
      <c r="A128" s="119">
        <v>849580</v>
      </c>
      <c r="B128" s="54"/>
      <c r="C128" s="145">
        <v>224.52519354838711</v>
      </c>
      <c r="D128" s="55">
        <v>286.36</v>
      </c>
    </row>
    <row r="129" spans="1:4" x14ac:dyDescent="0.25">
      <c r="A129" s="119">
        <v>135058</v>
      </c>
      <c r="B129" s="54"/>
      <c r="C129" s="145">
        <v>164.5914859437751</v>
      </c>
      <c r="D129" s="55">
        <v>235.62</v>
      </c>
    </row>
    <row r="130" spans="1:4" x14ac:dyDescent="0.25">
      <c r="A130" s="119">
        <v>200094</v>
      </c>
      <c r="B130" s="54"/>
      <c r="C130" s="145">
        <v>187.19784313725489</v>
      </c>
      <c r="D130" s="55">
        <v>261.24</v>
      </c>
    </row>
    <row r="131" spans="1:4" x14ac:dyDescent="0.25">
      <c r="A131" s="119">
        <v>597889</v>
      </c>
      <c r="B131" s="54"/>
      <c r="C131" s="145">
        <v>1133.9852747252748</v>
      </c>
      <c r="D131" s="55">
        <v>1706.86</v>
      </c>
    </row>
    <row r="132" spans="1:4" x14ac:dyDescent="0.25">
      <c r="A132" s="119">
        <v>856458</v>
      </c>
      <c r="B132" s="54"/>
      <c r="C132" s="145">
        <v>163.09519250780437</v>
      </c>
      <c r="D132" s="55">
        <v>228.01</v>
      </c>
    </row>
    <row r="133" spans="1:4" x14ac:dyDescent="0.25">
      <c r="A133" s="119">
        <v>995304</v>
      </c>
      <c r="B133" s="54"/>
      <c r="C133" s="145">
        <v>264.48050246305422</v>
      </c>
      <c r="D133" s="55">
        <v>348.32</v>
      </c>
    </row>
    <row r="134" spans="1:4" x14ac:dyDescent="0.25">
      <c r="A134" s="119">
        <v>954085</v>
      </c>
      <c r="B134" s="54"/>
      <c r="C134" s="145">
        <v>406.07566191446028</v>
      </c>
      <c r="D134" s="55">
        <v>593.04</v>
      </c>
    </row>
    <row r="135" spans="1:4" x14ac:dyDescent="0.25">
      <c r="A135" s="119">
        <v>26342</v>
      </c>
      <c r="B135" s="54"/>
      <c r="C135" s="145">
        <v>2723.6367891730947</v>
      </c>
      <c r="D135" s="55">
        <v>3014.28</v>
      </c>
    </row>
    <row r="136" spans="1:4" x14ac:dyDescent="0.25">
      <c r="A136" s="119">
        <v>951535</v>
      </c>
      <c r="B136" s="54"/>
      <c r="C136" s="145">
        <v>248.11446233699382</v>
      </c>
      <c r="D136" s="55">
        <v>353</v>
      </c>
    </row>
    <row r="137" spans="1:4" x14ac:dyDescent="0.25">
      <c r="A137" s="119">
        <v>514769</v>
      </c>
      <c r="B137" s="54"/>
      <c r="C137" s="145">
        <v>1087.7022511050834</v>
      </c>
      <c r="D137" s="55">
        <v>1326.96</v>
      </c>
    </row>
    <row r="138" spans="1:4" x14ac:dyDescent="0.25">
      <c r="A138" s="119">
        <v>922167</v>
      </c>
      <c r="B138" s="54"/>
      <c r="C138" s="145">
        <v>276.07407249466951</v>
      </c>
      <c r="D138" s="55">
        <v>501.07</v>
      </c>
    </row>
    <row r="139" spans="1:4" x14ac:dyDescent="0.25">
      <c r="A139" s="119">
        <v>853446</v>
      </c>
      <c r="B139" s="54"/>
      <c r="C139" s="145">
        <v>144.38263157894738</v>
      </c>
      <c r="D139" s="55">
        <v>191.5</v>
      </c>
    </row>
    <row r="140" spans="1:4" x14ac:dyDescent="0.25">
      <c r="A140" s="119">
        <v>535680</v>
      </c>
      <c r="B140" s="54"/>
      <c r="C140" s="145">
        <v>152.97999999999999</v>
      </c>
      <c r="D140" s="55">
        <v>190.74</v>
      </c>
    </row>
    <row r="141" spans="1:4" x14ac:dyDescent="0.25">
      <c r="A141" s="119">
        <v>66045</v>
      </c>
      <c r="B141" s="54"/>
      <c r="C141" s="145">
        <v>302.71877407704653</v>
      </c>
      <c r="D141" s="55">
        <v>374.36</v>
      </c>
    </row>
    <row r="142" spans="1:4" x14ac:dyDescent="0.25">
      <c r="A142" s="119">
        <v>146937</v>
      </c>
      <c r="B142" s="54"/>
      <c r="C142" s="145">
        <v>2053.5145078459345</v>
      </c>
      <c r="D142" s="55">
        <v>2327.8000000000002</v>
      </c>
    </row>
    <row r="143" spans="1:4" x14ac:dyDescent="0.25">
      <c r="A143" s="119">
        <v>154971</v>
      </c>
      <c r="B143" s="54"/>
      <c r="C143" s="145">
        <v>76.150000000000006</v>
      </c>
      <c r="D143" s="55">
        <v>101.06</v>
      </c>
    </row>
    <row r="144" spans="1:4" x14ac:dyDescent="0.25">
      <c r="A144" s="119">
        <v>566460</v>
      </c>
      <c r="B144" s="54"/>
      <c r="C144" s="145">
        <v>524.80832264957257</v>
      </c>
      <c r="D144" s="55">
        <v>994.02</v>
      </c>
    </row>
    <row r="145" spans="1:4" x14ac:dyDescent="0.25">
      <c r="A145" s="119">
        <v>209015</v>
      </c>
      <c r="B145" s="54"/>
      <c r="C145" s="145">
        <v>3378.2653614457831</v>
      </c>
      <c r="D145" s="55">
        <v>5313.59</v>
      </c>
    </row>
    <row r="146" spans="1:4" x14ac:dyDescent="0.25">
      <c r="A146" s="119">
        <v>46057</v>
      </c>
      <c r="B146" s="54"/>
      <c r="C146" s="145">
        <v>425.73523015349679</v>
      </c>
      <c r="D146" s="55">
        <v>1106.27</v>
      </c>
    </row>
    <row r="147" spans="1:4" x14ac:dyDescent="0.25">
      <c r="A147" s="119">
        <v>971470</v>
      </c>
      <c r="B147" s="54"/>
      <c r="C147" s="145">
        <v>180.14418016194332</v>
      </c>
      <c r="D147" s="55">
        <v>336.37</v>
      </c>
    </row>
    <row r="148" spans="1:4" x14ac:dyDescent="0.25">
      <c r="A148" s="119">
        <v>545025</v>
      </c>
      <c r="B148" s="54"/>
      <c r="C148" s="145">
        <v>425.93306695464366</v>
      </c>
      <c r="D148" s="55">
        <v>543.41999999999996</v>
      </c>
    </row>
    <row r="149" spans="1:4" x14ac:dyDescent="0.25">
      <c r="A149" s="119">
        <v>139948</v>
      </c>
      <c r="B149" s="54"/>
      <c r="C149" s="145">
        <v>225.95971999999998</v>
      </c>
      <c r="D149" s="55">
        <v>349.59</v>
      </c>
    </row>
    <row r="150" spans="1:4" x14ac:dyDescent="0.25">
      <c r="A150" s="119">
        <v>60375</v>
      </c>
      <c r="B150" s="54"/>
      <c r="C150" s="145">
        <v>77.278708414872796</v>
      </c>
      <c r="D150" s="55">
        <v>216.09</v>
      </c>
    </row>
    <row r="151" spans="1:4" x14ac:dyDescent="0.25">
      <c r="A151" s="119">
        <v>2626</v>
      </c>
      <c r="B151" s="54"/>
      <c r="C151" s="145">
        <v>1685.4981279069768</v>
      </c>
      <c r="D151" s="55">
        <v>1880.07</v>
      </c>
    </row>
    <row r="152" spans="1:4" x14ac:dyDescent="0.25">
      <c r="A152" s="119">
        <v>971125</v>
      </c>
      <c r="B152" s="54"/>
      <c r="C152" s="145">
        <v>877.11403041825088</v>
      </c>
      <c r="D152" s="55">
        <v>1039.82</v>
      </c>
    </row>
    <row r="153" spans="1:4" x14ac:dyDescent="0.25">
      <c r="A153" s="119">
        <v>25767</v>
      </c>
      <c r="B153" s="54"/>
      <c r="C153" s="145">
        <v>77.758381170686334</v>
      </c>
      <c r="D153" s="55">
        <v>142.83000000000001</v>
      </c>
    </row>
    <row r="154" spans="1:4" x14ac:dyDescent="0.25">
      <c r="A154" s="119">
        <v>86608</v>
      </c>
      <c r="B154" s="54"/>
      <c r="C154" s="145">
        <v>157.38006578947366</v>
      </c>
      <c r="D154" s="55">
        <v>192.39</v>
      </c>
    </row>
    <row r="155" spans="1:4" x14ac:dyDescent="0.25">
      <c r="A155" s="119">
        <v>51888</v>
      </c>
      <c r="B155" s="54"/>
      <c r="C155" s="145">
        <v>590.05920502092056</v>
      </c>
      <c r="D155" s="55">
        <v>809.15</v>
      </c>
    </row>
    <row r="156" spans="1:4" x14ac:dyDescent="0.25">
      <c r="A156" s="119">
        <v>966991</v>
      </c>
      <c r="B156" s="54"/>
      <c r="C156" s="145">
        <v>92.166638830897696</v>
      </c>
      <c r="D156" s="55">
        <v>516.32000000000005</v>
      </c>
    </row>
    <row r="157" spans="1:4" x14ac:dyDescent="0.25">
      <c r="A157" s="119">
        <v>575431</v>
      </c>
      <c r="B157" s="54"/>
      <c r="C157" s="145">
        <v>3010.7368577981651</v>
      </c>
      <c r="D157" s="55">
        <v>3540.32</v>
      </c>
    </row>
    <row r="158" spans="1:4" x14ac:dyDescent="0.25">
      <c r="A158" s="119">
        <v>860152</v>
      </c>
      <c r="B158" s="54"/>
      <c r="C158" s="145">
        <v>69.317079831932773</v>
      </c>
      <c r="D158" s="55">
        <v>127.92</v>
      </c>
    </row>
    <row r="159" spans="1:4" x14ac:dyDescent="0.25">
      <c r="A159" s="119">
        <v>214318</v>
      </c>
      <c r="B159" s="54"/>
      <c r="C159" s="145">
        <v>214.2876237623762</v>
      </c>
      <c r="D159" s="55">
        <v>323.55</v>
      </c>
    </row>
    <row r="160" spans="1:4" x14ac:dyDescent="0.25">
      <c r="A160" s="119">
        <v>216888</v>
      </c>
      <c r="B160" s="54"/>
      <c r="C160" s="145">
        <v>41.853141153081509</v>
      </c>
      <c r="D160" s="55">
        <v>245.56</v>
      </c>
    </row>
    <row r="161" spans="1:4" x14ac:dyDescent="0.25">
      <c r="A161" s="119">
        <v>208640</v>
      </c>
      <c r="B161" s="54"/>
      <c r="C161" s="145">
        <v>1121.2472727272727</v>
      </c>
      <c r="D161" s="55">
        <v>1318.92</v>
      </c>
    </row>
    <row r="162" spans="1:4" x14ac:dyDescent="0.25">
      <c r="A162" s="119">
        <v>24915</v>
      </c>
      <c r="B162" s="54"/>
      <c r="C162" s="145">
        <v>284.39221153846154</v>
      </c>
      <c r="D162" s="55">
        <v>335.68</v>
      </c>
    </row>
    <row r="163" spans="1:4" x14ac:dyDescent="0.25">
      <c r="A163" s="119">
        <v>530009</v>
      </c>
      <c r="B163" s="54"/>
      <c r="C163" s="145">
        <v>801.60243083003945</v>
      </c>
      <c r="D163" s="55">
        <v>1087.68</v>
      </c>
    </row>
    <row r="164" spans="1:4" x14ac:dyDescent="0.25">
      <c r="A164" s="119">
        <v>108644</v>
      </c>
      <c r="B164" s="54"/>
      <c r="C164" s="145">
        <v>198.13561643835615</v>
      </c>
      <c r="D164" s="55">
        <v>303.69</v>
      </c>
    </row>
    <row r="165" spans="1:4" x14ac:dyDescent="0.25">
      <c r="A165" s="119">
        <v>518877</v>
      </c>
      <c r="B165" s="54"/>
      <c r="C165" s="145">
        <v>65.199574257425752</v>
      </c>
      <c r="D165" s="55">
        <v>304.73</v>
      </c>
    </row>
    <row r="166" spans="1:4" x14ac:dyDescent="0.25">
      <c r="A166" s="119">
        <v>576465</v>
      </c>
      <c r="B166" s="54"/>
      <c r="C166" s="145">
        <v>1096.1398299319728</v>
      </c>
      <c r="D166" s="55">
        <v>1311.02</v>
      </c>
    </row>
    <row r="167" spans="1:4" x14ac:dyDescent="0.25">
      <c r="A167" s="119">
        <v>119876</v>
      </c>
      <c r="B167" s="54"/>
      <c r="C167" s="145">
        <v>123.83072289156632</v>
      </c>
      <c r="D167" s="55">
        <v>513.83000000000004</v>
      </c>
    </row>
    <row r="168" spans="1:4" x14ac:dyDescent="0.25">
      <c r="A168" s="119">
        <v>606084</v>
      </c>
      <c r="B168" s="54"/>
      <c r="C168" s="145">
        <v>1307.75</v>
      </c>
      <c r="D168" s="55">
        <v>1516.42</v>
      </c>
    </row>
    <row r="169" spans="1:4" x14ac:dyDescent="0.25">
      <c r="A169" s="119">
        <v>222560</v>
      </c>
      <c r="B169" s="54"/>
      <c r="C169" s="145">
        <v>2346.8569556451612</v>
      </c>
      <c r="D169" s="55">
        <v>3013.11</v>
      </c>
    </row>
    <row r="170" spans="1:4" x14ac:dyDescent="0.25">
      <c r="A170" s="119">
        <v>521329</v>
      </c>
      <c r="B170" s="54"/>
      <c r="C170" s="145">
        <v>150.68141509433963</v>
      </c>
      <c r="D170" s="55">
        <v>458.62</v>
      </c>
    </row>
    <row r="171" spans="1:4" x14ac:dyDescent="0.25">
      <c r="A171" s="119">
        <v>211897</v>
      </c>
      <c r="B171" s="54"/>
      <c r="C171" s="145">
        <v>48.126371769383702</v>
      </c>
      <c r="D171" s="55">
        <v>95.11</v>
      </c>
    </row>
    <row r="172" spans="1:4" x14ac:dyDescent="0.25">
      <c r="A172" s="119">
        <v>860155</v>
      </c>
      <c r="B172" s="54"/>
      <c r="C172" s="145">
        <v>615.20647058823533</v>
      </c>
      <c r="D172" s="55">
        <v>711.88</v>
      </c>
    </row>
    <row r="173" spans="1:4" x14ac:dyDescent="0.25">
      <c r="A173" s="119">
        <v>942056</v>
      </c>
      <c r="B173" s="54"/>
      <c r="C173" s="145">
        <v>244.185</v>
      </c>
      <c r="D173" s="55">
        <v>317.02999999999997</v>
      </c>
    </row>
    <row r="174" spans="1:4" ht="15.75" customHeight="1" x14ac:dyDescent="0.25">
      <c r="A174" s="119">
        <v>519157</v>
      </c>
      <c r="B174" s="54"/>
      <c r="C174" s="145">
        <v>324.79262207031252</v>
      </c>
      <c r="D174" s="55">
        <v>461.67</v>
      </c>
    </row>
    <row r="175" spans="1:4" x14ac:dyDescent="0.25">
      <c r="A175" s="119">
        <v>849182</v>
      </c>
      <c r="B175" s="54"/>
      <c r="C175" s="145">
        <v>1033.1968832467337</v>
      </c>
      <c r="D175" s="55">
        <v>4250</v>
      </c>
    </row>
    <row r="176" spans="1:4" x14ac:dyDescent="0.25">
      <c r="A176" s="119">
        <v>29460</v>
      </c>
      <c r="B176" s="54"/>
      <c r="C176" s="145">
        <v>5291.7899902723739</v>
      </c>
      <c r="D176" s="120">
        <v>6771.81</v>
      </c>
    </row>
    <row r="177" spans="1:4" s="38" customFormat="1" x14ac:dyDescent="0.25">
      <c r="A177" s="121">
        <v>910010</v>
      </c>
      <c r="B177" s="122"/>
      <c r="C177" s="146">
        <v>836.55065789473679</v>
      </c>
      <c r="D177" s="120">
        <v>799.25</v>
      </c>
    </row>
    <row r="178" spans="1:4" s="38" customFormat="1" x14ac:dyDescent="0.25">
      <c r="A178" s="121">
        <v>945466</v>
      </c>
      <c r="B178" s="122"/>
      <c r="C178" s="146">
        <v>523.14729085603108</v>
      </c>
      <c r="D178" s="120">
        <v>505.46</v>
      </c>
    </row>
    <row r="179" spans="1:4" s="38" customFormat="1" x14ac:dyDescent="0.25">
      <c r="A179" s="121">
        <v>517134</v>
      </c>
      <c r="B179" s="122"/>
      <c r="C179" s="146">
        <v>1062.5783101391651</v>
      </c>
      <c r="D179" s="120">
        <v>1307.55</v>
      </c>
    </row>
    <row r="180" spans="1:4" s="38" customFormat="1" x14ac:dyDescent="0.25">
      <c r="A180" s="89"/>
      <c r="B180" s="90"/>
      <c r="C180" s="104"/>
      <c r="D180" s="91"/>
    </row>
    <row r="181" spans="1:4" s="38" customFormat="1" x14ac:dyDescent="0.25">
      <c r="A181" s="89"/>
      <c r="B181" s="90"/>
      <c r="C181" s="104"/>
      <c r="D181" s="91"/>
    </row>
    <row r="182" spans="1:4" x14ac:dyDescent="0.25">
      <c r="C182" s="80">
        <f>SUM(C2:C181)</f>
        <v>140252.67025289309</v>
      </c>
      <c r="D182" s="51">
        <f>SUM(D2:D181)</f>
        <v>183149.38999999993</v>
      </c>
    </row>
    <row r="184" spans="1:4" x14ac:dyDescent="0.25">
      <c r="B184" s="27" t="s">
        <v>7</v>
      </c>
    </row>
    <row r="186" spans="1:4" x14ac:dyDescent="0.25">
      <c r="A186" s="28" t="s">
        <v>5</v>
      </c>
      <c r="B186" s="29" t="s">
        <v>8</v>
      </c>
      <c r="C186" s="147" t="s">
        <v>9</v>
      </c>
      <c r="D186"/>
    </row>
    <row r="187" spans="1:4" x14ac:dyDescent="0.25">
      <c r="A187" s="30">
        <v>520012</v>
      </c>
      <c r="B187" s="31"/>
      <c r="C187" s="148">
        <v>78</v>
      </c>
      <c r="D187"/>
    </row>
    <row r="188" spans="1:4" x14ac:dyDescent="0.25">
      <c r="A188" s="30">
        <v>4640</v>
      </c>
      <c r="B188" s="31"/>
      <c r="C188" s="148">
        <v>78</v>
      </c>
      <c r="D188"/>
    </row>
    <row r="189" spans="1:4" x14ac:dyDescent="0.25">
      <c r="A189" s="30">
        <v>604110</v>
      </c>
      <c r="B189" s="31"/>
      <c r="C189" s="148">
        <v>85.8</v>
      </c>
      <c r="D189"/>
    </row>
    <row r="190" spans="1:4" x14ac:dyDescent="0.25">
      <c r="A190" s="30">
        <v>12584</v>
      </c>
      <c r="B190" s="31"/>
      <c r="C190" s="148">
        <v>85.8</v>
      </c>
      <c r="D190"/>
    </row>
    <row r="191" spans="1:4" x14ac:dyDescent="0.25">
      <c r="A191" s="30">
        <v>986597</v>
      </c>
      <c r="B191" s="31"/>
      <c r="C191" s="149">
        <v>89.65</v>
      </c>
      <c r="D191"/>
    </row>
    <row r="192" spans="1:4" x14ac:dyDescent="0.25">
      <c r="A192" s="32"/>
      <c r="B192" s="33"/>
      <c r="C192" s="148"/>
      <c r="D192"/>
    </row>
    <row r="193" spans="1:4" x14ac:dyDescent="0.25">
      <c r="A193" s="32"/>
      <c r="B193" s="33"/>
      <c r="C193" s="148"/>
      <c r="D193"/>
    </row>
    <row r="194" spans="1:4" ht="15.75" thickBot="1" x14ac:dyDescent="0.3">
      <c r="A194" s="34" t="s">
        <v>10</v>
      </c>
      <c r="B194" s="35" t="s">
        <v>11</v>
      </c>
      <c r="C194" s="150">
        <f>SUM(C187:C193)</f>
        <v>417.25</v>
      </c>
      <c r="D194"/>
    </row>
    <row r="195" spans="1:4" ht="15.75" thickTop="1" x14ac:dyDescent="0.25"/>
    <row r="197" spans="1:4" x14ac:dyDescent="0.25">
      <c r="B197" s="25" t="s">
        <v>12</v>
      </c>
      <c r="C197" s="80">
        <f>+C182+C194</f>
        <v>140669.92025289309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workbookViewId="0">
      <selection activeCell="B18" sqref="B18"/>
    </sheetView>
  </sheetViews>
  <sheetFormatPr defaultRowHeight="12" x14ac:dyDescent="0.2"/>
  <cols>
    <col min="1" max="1" width="7" style="36" bestFit="1" customWidth="1"/>
    <col min="2" max="2" width="43" style="36" bestFit="1" customWidth="1"/>
    <col min="3" max="3" width="11.85546875" style="155" bestFit="1" customWidth="1"/>
    <col min="4" max="4" width="15.7109375" style="94" bestFit="1" customWidth="1"/>
    <col min="5" max="16384" width="9.140625" style="36"/>
  </cols>
  <sheetData>
    <row r="1" spans="1:4" s="144" customFormat="1" ht="15.75" customHeight="1" x14ac:dyDescent="0.25">
      <c r="A1" s="115" t="s">
        <v>1</v>
      </c>
      <c r="B1" s="115" t="s">
        <v>2</v>
      </c>
      <c r="C1" s="76" t="s">
        <v>3</v>
      </c>
      <c r="D1" s="116" t="s">
        <v>6</v>
      </c>
    </row>
    <row r="2" spans="1:4" s="43" customFormat="1" ht="12.75" x14ac:dyDescent="0.2">
      <c r="A2" s="10">
        <v>956713</v>
      </c>
      <c r="B2" s="10"/>
      <c r="C2" s="152">
        <v>2161.5450880075955</v>
      </c>
      <c r="D2" s="95">
        <v>2492.19</v>
      </c>
    </row>
    <row r="3" spans="1:4" s="43" customFormat="1" ht="12.75" x14ac:dyDescent="0.2">
      <c r="A3" s="10">
        <v>18755</v>
      </c>
      <c r="B3" s="10"/>
      <c r="C3" s="152">
        <v>35.549053254437865</v>
      </c>
      <c r="D3" s="95">
        <v>101.72</v>
      </c>
    </row>
    <row r="4" spans="1:4" s="43" customFormat="1" ht="12.75" x14ac:dyDescent="0.2">
      <c r="A4" s="10">
        <v>831818</v>
      </c>
      <c r="B4" s="10"/>
      <c r="C4" s="152">
        <v>119.96806487068966</v>
      </c>
      <c r="D4" s="96">
        <v>317.47000000000003</v>
      </c>
    </row>
    <row r="5" spans="1:4" s="43" customFormat="1" ht="12.75" x14ac:dyDescent="0.2">
      <c r="A5" s="10">
        <v>47986</v>
      </c>
      <c r="B5" s="10"/>
      <c r="C5" s="152">
        <v>619.907523364486</v>
      </c>
      <c r="D5" s="96">
        <v>972.44</v>
      </c>
    </row>
    <row r="6" spans="1:4" s="43" customFormat="1" ht="12.75" x14ac:dyDescent="0.2">
      <c r="A6" s="10">
        <v>134575</v>
      </c>
      <c r="B6" s="10"/>
      <c r="C6" s="152">
        <v>622.75803149606293</v>
      </c>
      <c r="D6" s="96">
        <v>753.38</v>
      </c>
    </row>
    <row r="7" spans="1:4" s="43" customFormat="1" ht="12.75" x14ac:dyDescent="0.2">
      <c r="A7" s="10">
        <v>27486</v>
      </c>
      <c r="B7" s="10"/>
      <c r="C7" s="152">
        <v>737.80558986175129</v>
      </c>
      <c r="D7" s="96">
        <v>1056.79</v>
      </c>
    </row>
    <row r="8" spans="1:4" s="43" customFormat="1" ht="12.75" x14ac:dyDescent="0.2">
      <c r="A8" s="10">
        <v>60332</v>
      </c>
      <c r="B8" s="10"/>
      <c r="C8" s="152">
        <v>329.34155655095185</v>
      </c>
      <c r="D8" s="96">
        <v>497.57</v>
      </c>
    </row>
    <row r="9" spans="1:4" s="43" customFormat="1" ht="12.75" x14ac:dyDescent="0.2">
      <c r="A9" s="10">
        <v>857286</v>
      </c>
      <c r="B9" s="10"/>
      <c r="C9" s="152">
        <v>195.63129230769235</v>
      </c>
      <c r="D9" s="96">
        <v>423.85</v>
      </c>
    </row>
    <row r="10" spans="1:4" s="43" customFormat="1" ht="12.75" x14ac:dyDescent="0.2">
      <c r="A10" s="10">
        <v>911834</v>
      </c>
      <c r="B10" s="10"/>
      <c r="C10" s="152">
        <v>1042.9487965722801</v>
      </c>
      <c r="D10" s="96">
        <v>1417.92</v>
      </c>
    </row>
    <row r="11" spans="1:4" s="43" customFormat="1" ht="12.75" x14ac:dyDescent="0.2">
      <c r="A11" s="10">
        <v>16539</v>
      </c>
      <c r="B11" s="10"/>
      <c r="C11" s="152">
        <v>1991.8389425735554</v>
      </c>
      <c r="D11" s="96">
        <v>2287.0300000000002</v>
      </c>
    </row>
    <row r="12" spans="1:4" s="43" customFormat="1" ht="12.75" x14ac:dyDescent="0.2">
      <c r="A12" s="10">
        <v>55489</v>
      </c>
      <c r="B12" s="10"/>
      <c r="C12" s="152">
        <v>600.9787442541118</v>
      </c>
      <c r="D12" s="96">
        <v>706.32</v>
      </c>
    </row>
    <row r="13" spans="1:4" s="43" customFormat="1" ht="12.75" x14ac:dyDescent="0.2">
      <c r="A13" s="10">
        <v>513081</v>
      </c>
      <c r="B13" s="10"/>
      <c r="C13" s="152">
        <v>308.7575491986384</v>
      </c>
      <c r="D13" s="96">
        <v>418.41</v>
      </c>
    </row>
    <row r="14" spans="1:4" s="43" customFormat="1" ht="12.75" x14ac:dyDescent="0.2">
      <c r="A14" s="10">
        <v>858337</v>
      </c>
      <c r="B14" s="10"/>
      <c r="C14" s="152">
        <v>105.75313693234477</v>
      </c>
      <c r="D14" s="96">
        <v>270.02</v>
      </c>
    </row>
    <row r="15" spans="1:4" s="43" customFormat="1" ht="12.75" x14ac:dyDescent="0.2">
      <c r="A15" s="10">
        <v>890162</v>
      </c>
      <c r="B15" s="10"/>
      <c r="C15" s="152">
        <v>160.08810966970177</v>
      </c>
      <c r="D15" s="96">
        <v>185.61</v>
      </c>
    </row>
    <row r="16" spans="1:4" s="43" customFormat="1" ht="12.75" x14ac:dyDescent="0.2">
      <c r="A16" s="10">
        <v>930780</v>
      </c>
      <c r="B16" s="10"/>
      <c r="C16" s="152">
        <v>262.85642857142858</v>
      </c>
      <c r="D16" s="96">
        <v>348.09</v>
      </c>
    </row>
    <row r="17" spans="1:4" s="43" customFormat="1" ht="12.75" x14ac:dyDescent="0.2">
      <c r="A17" s="47">
        <v>598606</v>
      </c>
      <c r="B17" s="47"/>
      <c r="C17" s="153">
        <v>15.108290155440415</v>
      </c>
      <c r="D17" s="97">
        <v>186.03</v>
      </c>
    </row>
    <row r="18" spans="1:4" s="43" customFormat="1" ht="12.75" x14ac:dyDescent="0.2">
      <c r="A18" s="10">
        <v>568729</v>
      </c>
      <c r="B18" s="10"/>
      <c r="C18" s="152">
        <v>402.97294351464438</v>
      </c>
      <c r="D18" s="96">
        <v>576.85</v>
      </c>
    </row>
    <row r="19" spans="1:4" s="43" customFormat="1" ht="12.75" x14ac:dyDescent="0.2">
      <c r="A19" s="10">
        <v>536964</v>
      </c>
      <c r="B19" s="10"/>
      <c r="C19" s="152">
        <v>672.9047755102041</v>
      </c>
      <c r="D19" s="96">
        <v>831.56</v>
      </c>
    </row>
    <row r="20" spans="1:4" s="43" customFormat="1" ht="12.75" x14ac:dyDescent="0.2">
      <c r="A20" s="10">
        <v>980506</v>
      </c>
      <c r="B20" s="10"/>
      <c r="C20" s="152">
        <v>2239.7301746724893</v>
      </c>
      <c r="D20" s="96">
        <v>2526.71</v>
      </c>
    </row>
    <row r="21" spans="1:4" s="43" customFormat="1" ht="12.75" x14ac:dyDescent="0.2">
      <c r="A21" s="10">
        <v>32812</v>
      </c>
      <c r="B21" s="10"/>
      <c r="C21" s="152">
        <v>5608.9909963099626</v>
      </c>
      <c r="D21" s="96">
        <v>6293.61</v>
      </c>
    </row>
    <row r="22" spans="1:4" s="98" customFormat="1" ht="12.75" x14ac:dyDescent="0.2">
      <c r="A22" s="47">
        <v>504578</v>
      </c>
      <c r="B22" s="47"/>
      <c r="C22" s="153">
        <v>1728.9305194805197</v>
      </c>
      <c r="D22" s="97">
        <v>2822.54</v>
      </c>
    </row>
    <row r="23" spans="1:4" s="43" customFormat="1" ht="12.75" x14ac:dyDescent="0.2">
      <c r="A23" s="10">
        <v>79620</v>
      </c>
      <c r="B23" s="10"/>
      <c r="C23" s="152">
        <v>633.37</v>
      </c>
      <c r="D23" s="96">
        <v>924.82</v>
      </c>
    </row>
    <row r="24" spans="1:4" s="43" customFormat="1" ht="12.75" x14ac:dyDescent="0.2">
      <c r="A24" s="46">
        <v>119105</v>
      </c>
      <c r="B24" s="45"/>
      <c r="C24" s="152">
        <v>617.10250686117206</v>
      </c>
      <c r="D24" s="99">
        <v>745.47</v>
      </c>
    </row>
    <row r="25" spans="1:4" x14ac:dyDescent="0.2">
      <c r="A25" s="11">
        <v>846490</v>
      </c>
      <c r="B25" s="11"/>
      <c r="C25" s="154">
        <v>218.84085233297981</v>
      </c>
      <c r="D25" s="92">
        <v>380.21</v>
      </c>
    </row>
    <row r="29" spans="1:4" x14ac:dyDescent="0.2">
      <c r="B29" s="36" t="s">
        <v>13</v>
      </c>
      <c r="C29" s="155">
        <f>SUM(C2:C28)</f>
        <v>21433.678966323136</v>
      </c>
      <c r="D29" s="93">
        <f>SUM(D2:D28)</f>
        <v>27536.610000000004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workbookViewId="0">
      <pane ySplit="1" topLeftCell="A2" activePane="bottomLeft" state="frozen"/>
      <selection pane="bottomLeft" activeCell="B44" sqref="B2:B44"/>
    </sheetView>
  </sheetViews>
  <sheetFormatPr defaultRowHeight="15" x14ac:dyDescent="0.25"/>
  <cols>
    <col min="1" max="1" width="7" bestFit="1" customWidth="1"/>
    <col min="2" max="2" width="50.5703125" style="38" bestFit="1" customWidth="1"/>
    <col min="3" max="3" width="11.85546875" style="80" bestFit="1" customWidth="1"/>
    <col min="4" max="4" width="16.85546875" style="37" bestFit="1" customWidth="1"/>
    <col min="224" max="224" width="3" bestFit="1" customWidth="1"/>
    <col min="225" max="225" width="7.140625" bestFit="1" customWidth="1"/>
    <col min="226" max="226" width="27" bestFit="1" customWidth="1"/>
    <col min="227" max="227" width="13.42578125" bestFit="1" customWidth="1"/>
    <col min="228" max="228" width="10.5703125" bestFit="1" customWidth="1"/>
    <col min="229" max="229" width="11" bestFit="1" customWidth="1"/>
    <col min="230" max="230" width="22.42578125" bestFit="1" customWidth="1"/>
    <col min="231" max="231" width="10.85546875" customWidth="1"/>
    <col min="232" max="232" width="28.85546875" customWidth="1"/>
    <col min="233" max="233" width="40.7109375" customWidth="1"/>
    <col min="234" max="234" width="6" customWidth="1"/>
    <col min="235" max="235" width="17.28515625" bestFit="1" customWidth="1"/>
    <col min="236" max="236" width="6" bestFit="1" customWidth="1"/>
    <col min="238" max="238" width="8.85546875" customWidth="1"/>
    <col min="480" max="480" width="3" bestFit="1" customWidth="1"/>
    <col min="481" max="481" width="7.140625" bestFit="1" customWidth="1"/>
    <col min="482" max="482" width="27" bestFit="1" customWidth="1"/>
    <col min="483" max="483" width="13.42578125" bestFit="1" customWidth="1"/>
    <col min="484" max="484" width="10.5703125" bestFit="1" customWidth="1"/>
    <col min="485" max="485" width="11" bestFit="1" customWidth="1"/>
    <col min="486" max="486" width="22.42578125" bestFit="1" customWidth="1"/>
    <col min="487" max="487" width="10.85546875" customWidth="1"/>
    <col min="488" max="488" width="28.85546875" customWidth="1"/>
    <col min="489" max="489" width="40.7109375" customWidth="1"/>
    <col min="490" max="490" width="6" customWidth="1"/>
    <col min="491" max="491" width="17.28515625" bestFit="1" customWidth="1"/>
    <col min="492" max="492" width="6" bestFit="1" customWidth="1"/>
    <col min="494" max="494" width="8.85546875" customWidth="1"/>
    <col min="736" max="736" width="3" bestFit="1" customWidth="1"/>
    <col min="737" max="737" width="7.140625" bestFit="1" customWidth="1"/>
    <col min="738" max="738" width="27" bestFit="1" customWidth="1"/>
    <col min="739" max="739" width="13.42578125" bestFit="1" customWidth="1"/>
    <col min="740" max="740" width="10.5703125" bestFit="1" customWidth="1"/>
    <col min="741" max="741" width="11" bestFit="1" customWidth="1"/>
    <col min="742" max="742" width="22.42578125" bestFit="1" customWidth="1"/>
    <col min="743" max="743" width="10.85546875" customWidth="1"/>
    <col min="744" max="744" width="28.85546875" customWidth="1"/>
    <col min="745" max="745" width="40.7109375" customWidth="1"/>
    <col min="746" max="746" width="6" customWidth="1"/>
    <col min="747" max="747" width="17.28515625" bestFit="1" customWidth="1"/>
    <col min="748" max="748" width="6" bestFit="1" customWidth="1"/>
    <col min="750" max="750" width="8.85546875" customWidth="1"/>
    <col min="992" max="992" width="3" bestFit="1" customWidth="1"/>
    <col min="993" max="993" width="7.140625" bestFit="1" customWidth="1"/>
    <col min="994" max="994" width="27" bestFit="1" customWidth="1"/>
    <col min="995" max="995" width="13.42578125" bestFit="1" customWidth="1"/>
    <col min="996" max="996" width="10.5703125" bestFit="1" customWidth="1"/>
    <col min="997" max="997" width="11" bestFit="1" customWidth="1"/>
    <col min="998" max="998" width="22.42578125" bestFit="1" customWidth="1"/>
    <col min="999" max="999" width="10.85546875" customWidth="1"/>
    <col min="1000" max="1000" width="28.85546875" customWidth="1"/>
    <col min="1001" max="1001" width="40.7109375" customWidth="1"/>
    <col min="1002" max="1002" width="6" customWidth="1"/>
    <col min="1003" max="1003" width="17.28515625" bestFit="1" customWidth="1"/>
    <col min="1004" max="1004" width="6" bestFit="1" customWidth="1"/>
    <col min="1006" max="1006" width="8.85546875" customWidth="1"/>
    <col min="1248" max="1248" width="3" bestFit="1" customWidth="1"/>
    <col min="1249" max="1249" width="7.140625" bestFit="1" customWidth="1"/>
    <col min="1250" max="1250" width="27" bestFit="1" customWidth="1"/>
    <col min="1251" max="1251" width="13.42578125" bestFit="1" customWidth="1"/>
    <col min="1252" max="1252" width="10.5703125" bestFit="1" customWidth="1"/>
    <col min="1253" max="1253" width="11" bestFit="1" customWidth="1"/>
    <col min="1254" max="1254" width="22.42578125" bestFit="1" customWidth="1"/>
    <col min="1255" max="1255" width="10.85546875" customWidth="1"/>
    <col min="1256" max="1256" width="28.85546875" customWidth="1"/>
    <col min="1257" max="1257" width="40.7109375" customWidth="1"/>
    <col min="1258" max="1258" width="6" customWidth="1"/>
    <col min="1259" max="1259" width="17.28515625" bestFit="1" customWidth="1"/>
    <col min="1260" max="1260" width="6" bestFit="1" customWidth="1"/>
    <col min="1262" max="1262" width="8.85546875" customWidth="1"/>
    <col min="1504" max="1504" width="3" bestFit="1" customWidth="1"/>
    <col min="1505" max="1505" width="7.140625" bestFit="1" customWidth="1"/>
    <col min="1506" max="1506" width="27" bestFit="1" customWidth="1"/>
    <col min="1507" max="1507" width="13.42578125" bestFit="1" customWidth="1"/>
    <col min="1508" max="1508" width="10.5703125" bestFit="1" customWidth="1"/>
    <col min="1509" max="1509" width="11" bestFit="1" customWidth="1"/>
    <col min="1510" max="1510" width="22.42578125" bestFit="1" customWidth="1"/>
    <col min="1511" max="1511" width="10.85546875" customWidth="1"/>
    <col min="1512" max="1512" width="28.85546875" customWidth="1"/>
    <col min="1513" max="1513" width="40.7109375" customWidth="1"/>
    <col min="1514" max="1514" width="6" customWidth="1"/>
    <col min="1515" max="1515" width="17.28515625" bestFit="1" customWidth="1"/>
    <col min="1516" max="1516" width="6" bestFit="1" customWidth="1"/>
    <col min="1518" max="1518" width="8.85546875" customWidth="1"/>
    <col min="1760" max="1760" width="3" bestFit="1" customWidth="1"/>
    <col min="1761" max="1761" width="7.140625" bestFit="1" customWidth="1"/>
    <col min="1762" max="1762" width="27" bestFit="1" customWidth="1"/>
    <col min="1763" max="1763" width="13.42578125" bestFit="1" customWidth="1"/>
    <col min="1764" max="1764" width="10.5703125" bestFit="1" customWidth="1"/>
    <col min="1765" max="1765" width="11" bestFit="1" customWidth="1"/>
    <col min="1766" max="1766" width="22.42578125" bestFit="1" customWidth="1"/>
    <col min="1767" max="1767" width="10.85546875" customWidth="1"/>
    <col min="1768" max="1768" width="28.85546875" customWidth="1"/>
    <col min="1769" max="1769" width="40.7109375" customWidth="1"/>
    <col min="1770" max="1770" width="6" customWidth="1"/>
    <col min="1771" max="1771" width="17.28515625" bestFit="1" customWidth="1"/>
    <col min="1772" max="1772" width="6" bestFit="1" customWidth="1"/>
    <col min="1774" max="1774" width="8.85546875" customWidth="1"/>
    <col min="2016" max="2016" width="3" bestFit="1" customWidth="1"/>
    <col min="2017" max="2017" width="7.140625" bestFit="1" customWidth="1"/>
    <col min="2018" max="2018" width="27" bestFit="1" customWidth="1"/>
    <col min="2019" max="2019" width="13.42578125" bestFit="1" customWidth="1"/>
    <col min="2020" max="2020" width="10.5703125" bestFit="1" customWidth="1"/>
    <col min="2021" max="2021" width="11" bestFit="1" customWidth="1"/>
    <col min="2022" max="2022" width="22.42578125" bestFit="1" customWidth="1"/>
    <col min="2023" max="2023" width="10.85546875" customWidth="1"/>
    <col min="2024" max="2024" width="28.85546875" customWidth="1"/>
    <col min="2025" max="2025" width="40.7109375" customWidth="1"/>
    <col min="2026" max="2026" width="6" customWidth="1"/>
    <col min="2027" max="2027" width="17.28515625" bestFit="1" customWidth="1"/>
    <col min="2028" max="2028" width="6" bestFit="1" customWidth="1"/>
    <col min="2030" max="2030" width="8.85546875" customWidth="1"/>
    <col min="2272" max="2272" width="3" bestFit="1" customWidth="1"/>
    <col min="2273" max="2273" width="7.140625" bestFit="1" customWidth="1"/>
    <col min="2274" max="2274" width="27" bestFit="1" customWidth="1"/>
    <col min="2275" max="2275" width="13.42578125" bestFit="1" customWidth="1"/>
    <col min="2276" max="2276" width="10.5703125" bestFit="1" customWidth="1"/>
    <col min="2277" max="2277" width="11" bestFit="1" customWidth="1"/>
    <col min="2278" max="2278" width="22.42578125" bestFit="1" customWidth="1"/>
    <col min="2279" max="2279" width="10.85546875" customWidth="1"/>
    <col min="2280" max="2280" width="28.85546875" customWidth="1"/>
    <col min="2281" max="2281" width="40.7109375" customWidth="1"/>
    <col min="2282" max="2282" width="6" customWidth="1"/>
    <col min="2283" max="2283" width="17.28515625" bestFit="1" customWidth="1"/>
    <col min="2284" max="2284" width="6" bestFit="1" customWidth="1"/>
    <col min="2286" max="2286" width="8.85546875" customWidth="1"/>
    <col min="2528" max="2528" width="3" bestFit="1" customWidth="1"/>
    <col min="2529" max="2529" width="7.140625" bestFit="1" customWidth="1"/>
    <col min="2530" max="2530" width="27" bestFit="1" customWidth="1"/>
    <col min="2531" max="2531" width="13.42578125" bestFit="1" customWidth="1"/>
    <col min="2532" max="2532" width="10.5703125" bestFit="1" customWidth="1"/>
    <col min="2533" max="2533" width="11" bestFit="1" customWidth="1"/>
    <col min="2534" max="2534" width="22.42578125" bestFit="1" customWidth="1"/>
    <col min="2535" max="2535" width="10.85546875" customWidth="1"/>
    <col min="2536" max="2536" width="28.85546875" customWidth="1"/>
    <col min="2537" max="2537" width="40.7109375" customWidth="1"/>
    <col min="2538" max="2538" width="6" customWidth="1"/>
    <col min="2539" max="2539" width="17.28515625" bestFit="1" customWidth="1"/>
    <col min="2540" max="2540" width="6" bestFit="1" customWidth="1"/>
    <col min="2542" max="2542" width="8.85546875" customWidth="1"/>
    <col min="2784" max="2784" width="3" bestFit="1" customWidth="1"/>
    <col min="2785" max="2785" width="7.140625" bestFit="1" customWidth="1"/>
    <col min="2786" max="2786" width="27" bestFit="1" customWidth="1"/>
    <col min="2787" max="2787" width="13.42578125" bestFit="1" customWidth="1"/>
    <col min="2788" max="2788" width="10.5703125" bestFit="1" customWidth="1"/>
    <col min="2789" max="2789" width="11" bestFit="1" customWidth="1"/>
    <col min="2790" max="2790" width="22.42578125" bestFit="1" customWidth="1"/>
    <col min="2791" max="2791" width="10.85546875" customWidth="1"/>
    <col min="2792" max="2792" width="28.85546875" customWidth="1"/>
    <col min="2793" max="2793" width="40.7109375" customWidth="1"/>
    <col min="2794" max="2794" width="6" customWidth="1"/>
    <col min="2795" max="2795" width="17.28515625" bestFit="1" customWidth="1"/>
    <col min="2796" max="2796" width="6" bestFit="1" customWidth="1"/>
    <col min="2798" max="2798" width="8.85546875" customWidth="1"/>
    <col min="3040" max="3040" width="3" bestFit="1" customWidth="1"/>
    <col min="3041" max="3041" width="7.140625" bestFit="1" customWidth="1"/>
    <col min="3042" max="3042" width="27" bestFit="1" customWidth="1"/>
    <col min="3043" max="3043" width="13.42578125" bestFit="1" customWidth="1"/>
    <col min="3044" max="3044" width="10.5703125" bestFit="1" customWidth="1"/>
    <col min="3045" max="3045" width="11" bestFit="1" customWidth="1"/>
    <col min="3046" max="3046" width="22.42578125" bestFit="1" customWidth="1"/>
    <col min="3047" max="3047" width="10.85546875" customWidth="1"/>
    <col min="3048" max="3048" width="28.85546875" customWidth="1"/>
    <col min="3049" max="3049" width="40.7109375" customWidth="1"/>
    <col min="3050" max="3050" width="6" customWidth="1"/>
    <col min="3051" max="3051" width="17.28515625" bestFit="1" customWidth="1"/>
    <col min="3052" max="3052" width="6" bestFit="1" customWidth="1"/>
    <col min="3054" max="3054" width="8.85546875" customWidth="1"/>
    <col min="3296" max="3296" width="3" bestFit="1" customWidth="1"/>
    <col min="3297" max="3297" width="7.140625" bestFit="1" customWidth="1"/>
    <col min="3298" max="3298" width="27" bestFit="1" customWidth="1"/>
    <col min="3299" max="3299" width="13.42578125" bestFit="1" customWidth="1"/>
    <col min="3300" max="3300" width="10.5703125" bestFit="1" customWidth="1"/>
    <col min="3301" max="3301" width="11" bestFit="1" customWidth="1"/>
    <col min="3302" max="3302" width="22.42578125" bestFit="1" customWidth="1"/>
    <col min="3303" max="3303" width="10.85546875" customWidth="1"/>
    <col min="3304" max="3304" width="28.85546875" customWidth="1"/>
    <col min="3305" max="3305" width="40.7109375" customWidth="1"/>
    <col min="3306" max="3306" width="6" customWidth="1"/>
    <col min="3307" max="3307" width="17.28515625" bestFit="1" customWidth="1"/>
    <col min="3308" max="3308" width="6" bestFit="1" customWidth="1"/>
    <col min="3310" max="3310" width="8.85546875" customWidth="1"/>
    <col min="3552" max="3552" width="3" bestFit="1" customWidth="1"/>
    <col min="3553" max="3553" width="7.140625" bestFit="1" customWidth="1"/>
    <col min="3554" max="3554" width="27" bestFit="1" customWidth="1"/>
    <col min="3555" max="3555" width="13.42578125" bestFit="1" customWidth="1"/>
    <col min="3556" max="3556" width="10.5703125" bestFit="1" customWidth="1"/>
    <col min="3557" max="3557" width="11" bestFit="1" customWidth="1"/>
    <col min="3558" max="3558" width="22.42578125" bestFit="1" customWidth="1"/>
    <col min="3559" max="3559" width="10.85546875" customWidth="1"/>
    <col min="3560" max="3560" width="28.85546875" customWidth="1"/>
    <col min="3561" max="3561" width="40.7109375" customWidth="1"/>
    <col min="3562" max="3562" width="6" customWidth="1"/>
    <col min="3563" max="3563" width="17.28515625" bestFit="1" customWidth="1"/>
    <col min="3564" max="3564" width="6" bestFit="1" customWidth="1"/>
    <col min="3566" max="3566" width="8.85546875" customWidth="1"/>
    <col min="3808" max="3808" width="3" bestFit="1" customWidth="1"/>
    <col min="3809" max="3809" width="7.140625" bestFit="1" customWidth="1"/>
    <col min="3810" max="3810" width="27" bestFit="1" customWidth="1"/>
    <col min="3811" max="3811" width="13.42578125" bestFit="1" customWidth="1"/>
    <col min="3812" max="3812" width="10.5703125" bestFit="1" customWidth="1"/>
    <col min="3813" max="3813" width="11" bestFit="1" customWidth="1"/>
    <col min="3814" max="3814" width="22.42578125" bestFit="1" customWidth="1"/>
    <col min="3815" max="3815" width="10.85546875" customWidth="1"/>
    <col min="3816" max="3816" width="28.85546875" customWidth="1"/>
    <col min="3817" max="3817" width="40.7109375" customWidth="1"/>
    <col min="3818" max="3818" width="6" customWidth="1"/>
    <col min="3819" max="3819" width="17.28515625" bestFit="1" customWidth="1"/>
    <col min="3820" max="3820" width="6" bestFit="1" customWidth="1"/>
    <col min="3822" max="3822" width="8.85546875" customWidth="1"/>
    <col min="4064" max="4064" width="3" bestFit="1" customWidth="1"/>
    <col min="4065" max="4065" width="7.140625" bestFit="1" customWidth="1"/>
    <col min="4066" max="4066" width="27" bestFit="1" customWidth="1"/>
    <col min="4067" max="4067" width="13.42578125" bestFit="1" customWidth="1"/>
    <col min="4068" max="4068" width="10.5703125" bestFit="1" customWidth="1"/>
    <col min="4069" max="4069" width="11" bestFit="1" customWidth="1"/>
    <col min="4070" max="4070" width="22.42578125" bestFit="1" customWidth="1"/>
    <col min="4071" max="4071" width="10.85546875" customWidth="1"/>
    <col min="4072" max="4072" width="28.85546875" customWidth="1"/>
    <col min="4073" max="4073" width="40.7109375" customWidth="1"/>
    <col min="4074" max="4074" width="6" customWidth="1"/>
    <col min="4075" max="4075" width="17.28515625" bestFit="1" customWidth="1"/>
    <col min="4076" max="4076" width="6" bestFit="1" customWidth="1"/>
    <col min="4078" max="4078" width="8.85546875" customWidth="1"/>
    <col min="4320" max="4320" width="3" bestFit="1" customWidth="1"/>
    <col min="4321" max="4321" width="7.140625" bestFit="1" customWidth="1"/>
    <col min="4322" max="4322" width="27" bestFit="1" customWidth="1"/>
    <col min="4323" max="4323" width="13.42578125" bestFit="1" customWidth="1"/>
    <col min="4324" max="4324" width="10.5703125" bestFit="1" customWidth="1"/>
    <col min="4325" max="4325" width="11" bestFit="1" customWidth="1"/>
    <col min="4326" max="4326" width="22.42578125" bestFit="1" customWidth="1"/>
    <col min="4327" max="4327" width="10.85546875" customWidth="1"/>
    <col min="4328" max="4328" width="28.85546875" customWidth="1"/>
    <col min="4329" max="4329" width="40.7109375" customWidth="1"/>
    <col min="4330" max="4330" width="6" customWidth="1"/>
    <col min="4331" max="4331" width="17.28515625" bestFit="1" customWidth="1"/>
    <col min="4332" max="4332" width="6" bestFit="1" customWidth="1"/>
    <col min="4334" max="4334" width="8.85546875" customWidth="1"/>
    <col min="4576" max="4576" width="3" bestFit="1" customWidth="1"/>
    <col min="4577" max="4577" width="7.140625" bestFit="1" customWidth="1"/>
    <col min="4578" max="4578" width="27" bestFit="1" customWidth="1"/>
    <col min="4579" max="4579" width="13.42578125" bestFit="1" customWidth="1"/>
    <col min="4580" max="4580" width="10.5703125" bestFit="1" customWidth="1"/>
    <col min="4581" max="4581" width="11" bestFit="1" customWidth="1"/>
    <col min="4582" max="4582" width="22.42578125" bestFit="1" customWidth="1"/>
    <col min="4583" max="4583" width="10.85546875" customWidth="1"/>
    <col min="4584" max="4584" width="28.85546875" customWidth="1"/>
    <col min="4585" max="4585" width="40.7109375" customWidth="1"/>
    <col min="4586" max="4586" width="6" customWidth="1"/>
    <col min="4587" max="4587" width="17.28515625" bestFit="1" customWidth="1"/>
    <col min="4588" max="4588" width="6" bestFit="1" customWidth="1"/>
    <col min="4590" max="4590" width="8.85546875" customWidth="1"/>
    <col min="4832" max="4832" width="3" bestFit="1" customWidth="1"/>
    <col min="4833" max="4833" width="7.140625" bestFit="1" customWidth="1"/>
    <col min="4834" max="4834" width="27" bestFit="1" customWidth="1"/>
    <col min="4835" max="4835" width="13.42578125" bestFit="1" customWidth="1"/>
    <col min="4836" max="4836" width="10.5703125" bestFit="1" customWidth="1"/>
    <col min="4837" max="4837" width="11" bestFit="1" customWidth="1"/>
    <col min="4838" max="4838" width="22.42578125" bestFit="1" customWidth="1"/>
    <col min="4839" max="4839" width="10.85546875" customWidth="1"/>
    <col min="4840" max="4840" width="28.85546875" customWidth="1"/>
    <col min="4841" max="4841" width="40.7109375" customWidth="1"/>
    <col min="4842" max="4842" width="6" customWidth="1"/>
    <col min="4843" max="4843" width="17.28515625" bestFit="1" customWidth="1"/>
    <col min="4844" max="4844" width="6" bestFit="1" customWidth="1"/>
    <col min="4846" max="4846" width="8.85546875" customWidth="1"/>
    <col min="5088" max="5088" width="3" bestFit="1" customWidth="1"/>
    <col min="5089" max="5089" width="7.140625" bestFit="1" customWidth="1"/>
    <col min="5090" max="5090" width="27" bestFit="1" customWidth="1"/>
    <col min="5091" max="5091" width="13.42578125" bestFit="1" customWidth="1"/>
    <col min="5092" max="5092" width="10.5703125" bestFit="1" customWidth="1"/>
    <col min="5093" max="5093" width="11" bestFit="1" customWidth="1"/>
    <col min="5094" max="5094" width="22.42578125" bestFit="1" customWidth="1"/>
    <col min="5095" max="5095" width="10.85546875" customWidth="1"/>
    <col min="5096" max="5096" width="28.85546875" customWidth="1"/>
    <col min="5097" max="5097" width="40.7109375" customWidth="1"/>
    <col min="5098" max="5098" width="6" customWidth="1"/>
    <col min="5099" max="5099" width="17.28515625" bestFit="1" customWidth="1"/>
    <col min="5100" max="5100" width="6" bestFit="1" customWidth="1"/>
    <col min="5102" max="5102" width="8.85546875" customWidth="1"/>
    <col min="5344" max="5344" width="3" bestFit="1" customWidth="1"/>
    <col min="5345" max="5345" width="7.140625" bestFit="1" customWidth="1"/>
    <col min="5346" max="5346" width="27" bestFit="1" customWidth="1"/>
    <col min="5347" max="5347" width="13.42578125" bestFit="1" customWidth="1"/>
    <col min="5348" max="5348" width="10.5703125" bestFit="1" customWidth="1"/>
    <col min="5349" max="5349" width="11" bestFit="1" customWidth="1"/>
    <col min="5350" max="5350" width="22.42578125" bestFit="1" customWidth="1"/>
    <col min="5351" max="5351" width="10.85546875" customWidth="1"/>
    <col min="5352" max="5352" width="28.85546875" customWidth="1"/>
    <col min="5353" max="5353" width="40.7109375" customWidth="1"/>
    <col min="5354" max="5354" width="6" customWidth="1"/>
    <col min="5355" max="5355" width="17.28515625" bestFit="1" customWidth="1"/>
    <col min="5356" max="5356" width="6" bestFit="1" customWidth="1"/>
    <col min="5358" max="5358" width="8.85546875" customWidth="1"/>
    <col min="5600" max="5600" width="3" bestFit="1" customWidth="1"/>
    <col min="5601" max="5601" width="7.140625" bestFit="1" customWidth="1"/>
    <col min="5602" max="5602" width="27" bestFit="1" customWidth="1"/>
    <col min="5603" max="5603" width="13.42578125" bestFit="1" customWidth="1"/>
    <col min="5604" max="5604" width="10.5703125" bestFit="1" customWidth="1"/>
    <col min="5605" max="5605" width="11" bestFit="1" customWidth="1"/>
    <col min="5606" max="5606" width="22.42578125" bestFit="1" customWidth="1"/>
    <col min="5607" max="5607" width="10.85546875" customWidth="1"/>
    <col min="5608" max="5608" width="28.85546875" customWidth="1"/>
    <col min="5609" max="5609" width="40.7109375" customWidth="1"/>
    <col min="5610" max="5610" width="6" customWidth="1"/>
    <col min="5611" max="5611" width="17.28515625" bestFit="1" customWidth="1"/>
    <col min="5612" max="5612" width="6" bestFit="1" customWidth="1"/>
    <col min="5614" max="5614" width="8.85546875" customWidth="1"/>
    <col min="5856" max="5856" width="3" bestFit="1" customWidth="1"/>
    <col min="5857" max="5857" width="7.140625" bestFit="1" customWidth="1"/>
    <col min="5858" max="5858" width="27" bestFit="1" customWidth="1"/>
    <col min="5859" max="5859" width="13.42578125" bestFit="1" customWidth="1"/>
    <col min="5860" max="5860" width="10.5703125" bestFit="1" customWidth="1"/>
    <col min="5861" max="5861" width="11" bestFit="1" customWidth="1"/>
    <col min="5862" max="5862" width="22.42578125" bestFit="1" customWidth="1"/>
    <col min="5863" max="5863" width="10.85546875" customWidth="1"/>
    <col min="5864" max="5864" width="28.85546875" customWidth="1"/>
    <col min="5865" max="5865" width="40.7109375" customWidth="1"/>
    <col min="5866" max="5866" width="6" customWidth="1"/>
    <col min="5867" max="5867" width="17.28515625" bestFit="1" customWidth="1"/>
    <col min="5868" max="5868" width="6" bestFit="1" customWidth="1"/>
    <col min="5870" max="5870" width="8.85546875" customWidth="1"/>
    <col min="6112" max="6112" width="3" bestFit="1" customWidth="1"/>
    <col min="6113" max="6113" width="7.140625" bestFit="1" customWidth="1"/>
    <col min="6114" max="6114" width="27" bestFit="1" customWidth="1"/>
    <col min="6115" max="6115" width="13.42578125" bestFit="1" customWidth="1"/>
    <col min="6116" max="6116" width="10.5703125" bestFit="1" customWidth="1"/>
    <col min="6117" max="6117" width="11" bestFit="1" customWidth="1"/>
    <col min="6118" max="6118" width="22.42578125" bestFit="1" customWidth="1"/>
    <col min="6119" max="6119" width="10.85546875" customWidth="1"/>
    <col min="6120" max="6120" width="28.85546875" customWidth="1"/>
    <col min="6121" max="6121" width="40.7109375" customWidth="1"/>
    <col min="6122" max="6122" width="6" customWidth="1"/>
    <col min="6123" max="6123" width="17.28515625" bestFit="1" customWidth="1"/>
    <col min="6124" max="6124" width="6" bestFit="1" customWidth="1"/>
    <col min="6126" max="6126" width="8.85546875" customWidth="1"/>
    <col min="6368" max="6368" width="3" bestFit="1" customWidth="1"/>
    <col min="6369" max="6369" width="7.140625" bestFit="1" customWidth="1"/>
    <col min="6370" max="6370" width="27" bestFit="1" customWidth="1"/>
    <col min="6371" max="6371" width="13.42578125" bestFit="1" customWidth="1"/>
    <col min="6372" max="6372" width="10.5703125" bestFit="1" customWidth="1"/>
    <col min="6373" max="6373" width="11" bestFit="1" customWidth="1"/>
    <col min="6374" max="6374" width="22.42578125" bestFit="1" customWidth="1"/>
    <col min="6375" max="6375" width="10.85546875" customWidth="1"/>
    <col min="6376" max="6376" width="28.85546875" customWidth="1"/>
    <col min="6377" max="6377" width="40.7109375" customWidth="1"/>
    <col min="6378" max="6378" width="6" customWidth="1"/>
    <col min="6379" max="6379" width="17.28515625" bestFit="1" customWidth="1"/>
    <col min="6380" max="6380" width="6" bestFit="1" customWidth="1"/>
    <col min="6382" max="6382" width="8.85546875" customWidth="1"/>
    <col min="6624" max="6624" width="3" bestFit="1" customWidth="1"/>
    <col min="6625" max="6625" width="7.140625" bestFit="1" customWidth="1"/>
    <col min="6626" max="6626" width="27" bestFit="1" customWidth="1"/>
    <col min="6627" max="6627" width="13.42578125" bestFit="1" customWidth="1"/>
    <col min="6628" max="6628" width="10.5703125" bestFit="1" customWidth="1"/>
    <col min="6629" max="6629" width="11" bestFit="1" customWidth="1"/>
    <col min="6630" max="6630" width="22.42578125" bestFit="1" customWidth="1"/>
    <col min="6631" max="6631" width="10.85546875" customWidth="1"/>
    <col min="6632" max="6632" width="28.85546875" customWidth="1"/>
    <col min="6633" max="6633" width="40.7109375" customWidth="1"/>
    <col min="6634" max="6634" width="6" customWidth="1"/>
    <col min="6635" max="6635" width="17.28515625" bestFit="1" customWidth="1"/>
    <col min="6636" max="6636" width="6" bestFit="1" customWidth="1"/>
    <col min="6638" max="6638" width="8.85546875" customWidth="1"/>
    <col min="6880" max="6880" width="3" bestFit="1" customWidth="1"/>
    <col min="6881" max="6881" width="7.140625" bestFit="1" customWidth="1"/>
    <col min="6882" max="6882" width="27" bestFit="1" customWidth="1"/>
    <col min="6883" max="6883" width="13.42578125" bestFit="1" customWidth="1"/>
    <col min="6884" max="6884" width="10.5703125" bestFit="1" customWidth="1"/>
    <col min="6885" max="6885" width="11" bestFit="1" customWidth="1"/>
    <col min="6886" max="6886" width="22.42578125" bestFit="1" customWidth="1"/>
    <col min="6887" max="6887" width="10.85546875" customWidth="1"/>
    <col min="6888" max="6888" width="28.85546875" customWidth="1"/>
    <col min="6889" max="6889" width="40.7109375" customWidth="1"/>
    <col min="6890" max="6890" width="6" customWidth="1"/>
    <col min="6891" max="6891" width="17.28515625" bestFit="1" customWidth="1"/>
    <col min="6892" max="6892" width="6" bestFit="1" customWidth="1"/>
    <col min="6894" max="6894" width="8.85546875" customWidth="1"/>
    <col min="7136" max="7136" width="3" bestFit="1" customWidth="1"/>
    <col min="7137" max="7137" width="7.140625" bestFit="1" customWidth="1"/>
    <col min="7138" max="7138" width="27" bestFit="1" customWidth="1"/>
    <col min="7139" max="7139" width="13.42578125" bestFit="1" customWidth="1"/>
    <col min="7140" max="7140" width="10.5703125" bestFit="1" customWidth="1"/>
    <col min="7141" max="7141" width="11" bestFit="1" customWidth="1"/>
    <col min="7142" max="7142" width="22.42578125" bestFit="1" customWidth="1"/>
    <col min="7143" max="7143" width="10.85546875" customWidth="1"/>
    <col min="7144" max="7144" width="28.85546875" customWidth="1"/>
    <col min="7145" max="7145" width="40.7109375" customWidth="1"/>
    <col min="7146" max="7146" width="6" customWidth="1"/>
    <col min="7147" max="7147" width="17.28515625" bestFit="1" customWidth="1"/>
    <col min="7148" max="7148" width="6" bestFit="1" customWidth="1"/>
    <col min="7150" max="7150" width="8.85546875" customWidth="1"/>
    <col min="7392" max="7392" width="3" bestFit="1" customWidth="1"/>
    <col min="7393" max="7393" width="7.140625" bestFit="1" customWidth="1"/>
    <col min="7394" max="7394" width="27" bestFit="1" customWidth="1"/>
    <col min="7395" max="7395" width="13.42578125" bestFit="1" customWidth="1"/>
    <col min="7396" max="7396" width="10.5703125" bestFit="1" customWidth="1"/>
    <col min="7397" max="7397" width="11" bestFit="1" customWidth="1"/>
    <col min="7398" max="7398" width="22.42578125" bestFit="1" customWidth="1"/>
    <col min="7399" max="7399" width="10.85546875" customWidth="1"/>
    <col min="7400" max="7400" width="28.85546875" customWidth="1"/>
    <col min="7401" max="7401" width="40.7109375" customWidth="1"/>
    <col min="7402" max="7402" width="6" customWidth="1"/>
    <col min="7403" max="7403" width="17.28515625" bestFit="1" customWidth="1"/>
    <col min="7404" max="7404" width="6" bestFit="1" customWidth="1"/>
    <col min="7406" max="7406" width="8.85546875" customWidth="1"/>
    <col min="7648" max="7648" width="3" bestFit="1" customWidth="1"/>
    <col min="7649" max="7649" width="7.140625" bestFit="1" customWidth="1"/>
    <col min="7650" max="7650" width="27" bestFit="1" customWidth="1"/>
    <col min="7651" max="7651" width="13.42578125" bestFit="1" customWidth="1"/>
    <col min="7652" max="7652" width="10.5703125" bestFit="1" customWidth="1"/>
    <col min="7653" max="7653" width="11" bestFit="1" customWidth="1"/>
    <col min="7654" max="7654" width="22.42578125" bestFit="1" customWidth="1"/>
    <col min="7655" max="7655" width="10.85546875" customWidth="1"/>
    <col min="7656" max="7656" width="28.85546875" customWidth="1"/>
    <col min="7657" max="7657" width="40.7109375" customWidth="1"/>
    <col min="7658" max="7658" width="6" customWidth="1"/>
    <col min="7659" max="7659" width="17.28515625" bestFit="1" customWidth="1"/>
    <col min="7660" max="7660" width="6" bestFit="1" customWidth="1"/>
    <col min="7662" max="7662" width="8.85546875" customWidth="1"/>
    <col min="7904" max="7904" width="3" bestFit="1" customWidth="1"/>
    <col min="7905" max="7905" width="7.140625" bestFit="1" customWidth="1"/>
    <col min="7906" max="7906" width="27" bestFit="1" customWidth="1"/>
    <col min="7907" max="7907" width="13.42578125" bestFit="1" customWidth="1"/>
    <col min="7908" max="7908" width="10.5703125" bestFit="1" customWidth="1"/>
    <col min="7909" max="7909" width="11" bestFit="1" customWidth="1"/>
    <col min="7910" max="7910" width="22.42578125" bestFit="1" customWidth="1"/>
    <col min="7911" max="7911" width="10.85546875" customWidth="1"/>
    <col min="7912" max="7912" width="28.85546875" customWidth="1"/>
    <col min="7913" max="7913" width="40.7109375" customWidth="1"/>
    <col min="7914" max="7914" width="6" customWidth="1"/>
    <col min="7915" max="7915" width="17.28515625" bestFit="1" customWidth="1"/>
    <col min="7916" max="7916" width="6" bestFit="1" customWidth="1"/>
    <col min="7918" max="7918" width="8.85546875" customWidth="1"/>
    <col min="8160" max="8160" width="3" bestFit="1" customWidth="1"/>
    <col min="8161" max="8161" width="7.140625" bestFit="1" customWidth="1"/>
    <col min="8162" max="8162" width="27" bestFit="1" customWidth="1"/>
    <col min="8163" max="8163" width="13.42578125" bestFit="1" customWidth="1"/>
    <col min="8164" max="8164" width="10.5703125" bestFit="1" customWidth="1"/>
    <col min="8165" max="8165" width="11" bestFit="1" customWidth="1"/>
    <col min="8166" max="8166" width="22.42578125" bestFit="1" customWidth="1"/>
    <col min="8167" max="8167" width="10.85546875" customWidth="1"/>
    <col min="8168" max="8168" width="28.85546875" customWidth="1"/>
    <col min="8169" max="8169" width="40.7109375" customWidth="1"/>
    <col min="8170" max="8170" width="6" customWidth="1"/>
    <col min="8171" max="8171" width="17.28515625" bestFit="1" customWidth="1"/>
    <col min="8172" max="8172" width="6" bestFit="1" customWidth="1"/>
    <col min="8174" max="8174" width="8.85546875" customWidth="1"/>
    <col min="8416" max="8416" width="3" bestFit="1" customWidth="1"/>
    <col min="8417" max="8417" width="7.140625" bestFit="1" customWidth="1"/>
    <col min="8418" max="8418" width="27" bestFit="1" customWidth="1"/>
    <col min="8419" max="8419" width="13.42578125" bestFit="1" customWidth="1"/>
    <col min="8420" max="8420" width="10.5703125" bestFit="1" customWidth="1"/>
    <col min="8421" max="8421" width="11" bestFit="1" customWidth="1"/>
    <col min="8422" max="8422" width="22.42578125" bestFit="1" customWidth="1"/>
    <col min="8423" max="8423" width="10.85546875" customWidth="1"/>
    <col min="8424" max="8424" width="28.85546875" customWidth="1"/>
    <col min="8425" max="8425" width="40.7109375" customWidth="1"/>
    <col min="8426" max="8426" width="6" customWidth="1"/>
    <col min="8427" max="8427" width="17.28515625" bestFit="1" customWidth="1"/>
    <col min="8428" max="8428" width="6" bestFit="1" customWidth="1"/>
    <col min="8430" max="8430" width="8.85546875" customWidth="1"/>
    <col min="8672" max="8672" width="3" bestFit="1" customWidth="1"/>
    <col min="8673" max="8673" width="7.140625" bestFit="1" customWidth="1"/>
    <col min="8674" max="8674" width="27" bestFit="1" customWidth="1"/>
    <col min="8675" max="8675" width="13.42578125" bestFit="1" customWidth="1"/>
    <col min="8676" max="8676" width="10.5703125" bestFit="1" customWidth="1"/>
    <col min="8677" max="8677" width="11" bestFit="1" customWidth="1"/>
    <col min="8678" max="8678" width="22.42578125" bestFit="1" customWidth="1"/>
    <col min="8679" max="8679" width="10.85546875" customWidth="1"/>
    <col min="8680" max="8680" width="28.85546875" customWidth="1"/>
    <col min="8681" max="8681" width="40.7109375" customWidth="1"/>
    <col min="8682" max="8682" width="6" customWidth="1"/>
    <col min="8683" max="8683" width="17.28515625" bestFit="1" customWidth="1"/>
    <col min="8684" max="8684" width="6" bestFit="1" customWidth="1"/>
    <col min="8686" max="8686" width="8.85546875" customWidth="1"/>
    <col min="8928" max="8928" width="3" bestFit="1" customWidth="1"/>
    <col min="8929" max="8929" width="7.140625" bestFit="1" customWidth="1"/>
    <col min="8930" max="8930" width="27" bestFit="1" customWidth="1"/>
    <col min="8931" max="8931" width="13.42578125" bestFit="1" customWidth="1"/>
    <col min="8932" max="8932" width="10.5703125" bestFit="1" customWidth="1"/>
    <col min="8933" max="8933" width="11" bestFit="1" customWidth="1"/>
    <col min="8934" max="8934" width="22.42578125" bestFit="1" customWidth="1"/>
    <col min="8935" max="8935" width="10.85546875" customWidth="1"/>
    <col min="8936" max="8936" width="28.85546875" customWidth="1"/>
    <col min="8937" max="8937" width="40.7109375" customWidth="1"/>
    <col min="8938" max="8938" width="6" customWidth="1"/>
    <col min="8939" max="8939" width="17.28515625" bestFit="1" customWidth="1"/>
    <col min="8940" max="8940" width="6" bestFit="1" customWidth="1"/>
    <col min="8942" max="8942" width="8.85546875" customWidth="1"/>
    <col min="9184" max="9184" width="3" bestFit="1" customWidth="1"/>
    <col min="9185" max="9185" width="7.140625" bestFit="1" customWidth="1"/>
    <col min="9186" max="9186" width="27" bestFit="1" customWidth="1"/>
    <col min="9187" max="9187" width="13.42578125" bestFit="1" customWidth="1"/>
    <col min="9188" max="9188" width="10.5703125" bestFit="1" customWidth="1"/>
    <col min="9189" max="9189" width="11" bestFit="1" customWidth="1"/>
    <col min="9190" max="9190" width="22.42578125" bestFit="1" customWidth="1"/>
    <col min="9191" max="9191" width="10.85546875" customWidth="1"/>
    <col min="9192" max="9192" width="28.85546875" customWidth="1"/>
    <col min="9193" max="9193" width="40.7109375" customWidth="1"/>
    <col min="9194" max="9194" width="6" customWidth="1"/>
    <col min="9195" max="9195" width="17.28515625" bestFit="1" customWidth="1"/>
    <col min="9196" max="9196" width="6" bestFit="1" customWidth="1"/>
    <col min="9198" max="9198" width="8.85546875" customWidth="1"/>
    <col min="9440" max="9440" width="3" bestFit="1" customWidth="1"/>
    <col min="9441" max="9441" width="7.140625" bestFit="1" customWidth="1"/>
    <col min="9442" max="9442" width="27" bestFit="1" customWidth="1"/>
    <col min="9443" max="9443" width="13.42578125" bestFit="1" customWidth="1"/>
    <col min="9444" max="9444" width="10.5703125" bestFit="1" customWidth="1"/>
    <col min="9445" max="9445" width="11" bestFit="1" customWidth="1"/>
    <col min="9446" max="9446" width="22.42578125" bestFit="1" customWidth="1"/>
    <col min="9447" max="9447" width="10.85546875" customWidth="1"/>
    <col min="9448" max="9448" width="28.85546875" customWidth="1"/>
    <col min="9449" max="9449" width="40.7109375" customWidth="1"/>
    <col min="9450" max="9450" width="6" customWidth="1"/>
    <col min="9451" max="9451" width="17.28515625" bestFit="1" customWidth="1"/>
    <col min="9452" max="9452" width="6" bestFit="1" customWidth="1"/>
    <col min="9454" max="9454" width="8.85546875" customWidth="1"/>
    <col min="9696" max="9696" width="3" bestFit="1" customWidth="1"/>
    <col min="9697" max="9697" width="7.140625" bestFit="1" customWidth="1"/>
    <col min="9698" max="9698" width="27" bestFit="1" customWidth="1"/>
    <col min="9699" max="9699" width="13.42578125" bestFit="1" customWidth="1"/>
    <col min="9700" max="9700" width="10.5703125" bestFit="1" customWidth="1"/>
    <col min="9701" max="9701" width="11" bestFit="1" customWidth="1"/>
    <col min="9702" max="9702" width="22.42578125" bestFit="1" customWidth="1"/>
    <col min="9703" max="9703" width="10.85546875" customWidth="1"/>
    <col min="9704" max="9704" width="28.85546875" customWidth="1"/>
    <col min="9705" max="9705" width="40.7109375" customWidth="1"/>
    <col min="9706" max="9706" width="6" customWidth="1"/>
    <col min="9707" max="9707" width="17.28515625" bestFit="1" customWidth="1"/>
    <col min="9708" max="9708" width="6" bestFit="1" customWidth="1"/>
    <col min="9710" max="9710" width="8.85546875" customWidth="1"/>
    <col min="9952" max="9952" width="3" bestFit="1" customWidth="1"/>
    <col min="9953" max="9953" width="7.140625" bestFit="1" customWidth="1"/>
    <col min="9954" max="9954" width="27" bestFit="1" customWidth="1"/>
    <col min="9955" max="9955" width="13.42578125" bestFit="1" customWidth="1"/>
    <col min="9956" max="9956" width="10.5703125" bestFit="1" customWidth="1"/>
    <col min="9957" max="9957" width="11" bestFit="1" customWidth="1"/>
    <col min="9958" max="9958" width="22.42578125" bestFit="1" customWidth="1"/>
    <col min="9959" max="9959" width="10.85546875" customWidth="1"/>
    <col min="9960" max="9960" width="28.85546875" customWidth="1"/>
    <col min="9961" max="9961" width="40.7109375" customWidth="1"/>
    <col min="9962" max="9962" width="6" customWidth="1"/>
    <col min="9963" max="9963" width="17.28515625" bestFit="1" customWidth="1"/>
    <col min="9964" max="9964" width="6" bestFit="1" customWidth="1"/>
    <col min="9966" max="9966" width="8.85546875" customWidth="1"/>
    <col min="10208" max="10208" width="3" bestFit="1" customWidth="1"/>
    <col min="10209" max="10209" width="7.140625" bestFit="1" customWidth="1"/>
    <col min="10210" max="10210" width="27" bestFit="1" customWidth="1"/>
    <col min="10211" max="10211" width="13.42578125" bestFit="1" customWidth="1"/>
    <col min="10212" max="10212" width="10.5703125" bestFit="1" customWidth="1"/>
    <col min="10213" max="10213" width="11" bestFit="1" customWidth="1"/>
    <col min="10214" max="10214" width="22.42578125" bestFit="1" customWidth="1"/>
    <col min="10215" max="10215" width="10.85546875" customWidth="1"/>
    <col min="10216" max="10216" width="28.85546875" customWidth="1"/>
    <col min="10217" max="10217" width="40.7109375" customWidth="1"/>
    <col min="10218" max="10218" width="6" customWidth="1"/>
    <col min="10219" max="10219" width="17.28515625" bestFit="1" customWidth="1"/>
    <col min="10220" max="10220" width="6" bestFit="1" customWidth="1"/>
    <col min="10222" max="10222" width="8.85546875" customWidth="1"/>
    <col min="10464" max="10464" width="3" bestFit="1" customWidth="1"/>
    <col min="10465" max="10465" width="7.140625" bestFit="1" customWidth="1"/>
    <col min="10466" max="10466" width="27" bestFit="1" customWidth="1"/>
    <col min="10467" max="10467" width="13.42578125" bestFit="1" customWidth="1"/>
    <col min="10468" max="10468" width="10.5703125" bestFit="1" customWidth="1"/>
    <col min="10469" max="10469" width="11" bestFit="1" customWidth="1"/>
    <col min="10470" max="10470" width="22.42578125" bestFit="1" customWidth="1"/>
    <col min="10471" max="10471" width="10.85546875" customWidth="1"/>
    <col min="10472" max="10472" width="28.85546875" customWidth="1"/>
    <col min="10473" max="10473" width="40.7109375" customWidth="1"/>
    <col min="10474" max="10474" width="6" customWidth="1"/>
    <col min="10475" max="10475" width="17.28515625" bestFit="1" customWidth="1"/>
    <col min="10476" max="10476" width="6" bestFit="1" customWidth="1"/>
    <col min="10478" max="10478" width="8.85546875" customWidth="1"/>
    <col min="10720" max="10720" width="3" bestFit="1" customWidth="1"/>
    <col min="10721" max="10721" width="7.140625" bestFit="1" customWidth="1"/>
    <col min="10722" max="10722" width="27" bestFit="1" customWidth="1"/>
    <col min="10723" max="10723" width="13.42578125" bestFit="1" customWidth="1"/>
    <col min="10724" max="10724" width="10.5703125" bestFit="1" customWidth="1"/>
    <col min="10725" max="10725" width="11" bestFit="1" customWidth="1"/>
    <col min="10726" max="10726" width="22.42578125" bestFit="1" customWidth="1"/>
    <col min="10727" max="10727" width="10.85546875" customWidth="1"/>
    <col min="10728" max="10728" width="28.85546875" customWidth="1"/>
    <col min="10729" max="10729" width="40.7109375" customWidth="1"/>
    <col min="10730" max="10730" width="6" customWidth="1"/>
    <col min="10731" max="10731" width="17.28515625" bestFit="1" customWidth="1"/>
    <col min="10732" max="10732" width="6" bestFit="1" customWidth="1"/>
    <col min="10734" max="10734" width="8.85546875" customWidth="1"/>
    <col min="10976" max="10976" width="3" bestFit="1" customWidth="1"/>
    <col min="10977" max="10977" width="7.140625" bestFit="1" customWidth="1"/>
    <col min="10978" max="10978" width="27" bestFit="1" customWidth="1"/>
    <col min="10979" max="10979" width="13.42578125" bestFit="1" customWidth="1"/>
    <col min="10980" max="10980" width="10.5703125" bestFit="1" customWidth="1"/>
    <col min="10981" max="10981" width="11" bestFit="1" customWidth="1"/>
    <col min="10982" max="10982" width="22.42578125" bestFit="1" customWidth="1"/>
    <col min="10983" max="10983" width="10.85546875" customWidth="1"/>
    <col min="10984" max="10984" width="28.85546875" customWidth="1"/>
    <col min="10985" max="10985" width="40.7109375" customWidth="1"/>
    <col min="10986" max="10986" width="6" customWidth="1"/>
    <col min="10987" max="10987" width="17.28515625" bestFit="1" customWidth="1"/>
    <col min="10988" max="10988" width="6" bestFit="1" customWidth="1"/>
    <col min="10990" max="10990" width="8.85546875" customWidth="1"/>
    <col min="11232" max="11232" width="3" bestFit="1" customWidth="1"/>
    <col min="11233" max="11233" width="7.140625" bestFit="1" customWidth="1"/>
    <col min="11234" max="11234" width="27" bestFit="1" customWidth="1"/>
    <col min="11235" max="11235" width="13.42578125" bestFit="1" customWidth="1"/>
    <col min="11236" max="11236" width="10.5703125" bestFit="1" customWidth="1"/>
    <col min="11237" max="11237" width="11" bestFit="1" customWidth="1"/>
    <col min="11238" max="11238" width="22.42578125" bestFit="1" customWidth="1"/>
    <col min="11239" max="11239" width="10.85546875" customWidth="1"/>
    <col min="11240" max="11240" width="28.85546875" customWidth="1"/>
    <col min="11241" max="11241" width="40.7109375" customWidth="1"/>
    <col min="11242" max="11242" width="6" customWidth="1"/>
    <col min="11243" max="11243" width="17.28515625" bestFit="1" customWidth="1"/>
    <col min="11244" max="11244" width="6" bestFit="1" customWidth="1"/>
    <col min="11246" max="11246" width="8.85546875" customWidth="1"/>
    <col min="11488" max="11488" width="3" bestFit="1" customWidth="1"/>
    <col min="11489" max="11489" width="7.140625" bestFit="1" customWidth="1"/>
    <col min="11490" max="11490" width="27" bestFit="1" customWidth="1"/>
    <col min="11491" max="11491" width="13.42578125" bestFit="1" customWidth="1"/>
    <col min="11492" max="11492" width="10.5703125" bestFit="1" customWidth="1"/>
    <col min="11493" max="11493" width="11" bestFit="1" customWidth="1"/>
    <col min="11494" max="11494" width="22.42578125" bestFit="1" customWidth="1"/>
    <col min="11495" max="11495" width="10.85546875" customWidth="1"/>
    <col min="11496" max="11496" width="28.85546875" customWidth="1"/>
    <col min="11497" max="11497" width="40.7109375" customWidth="1"/>
    <col min="11498" max="11498" width="6" customWidth="1"/>
    <col min="11499" max="11499" width="17.28515625" bestFit="1" customWidth="1"/>
    <col min="11500" max="11500" width="6" bestFit="1" customWidth="1"/>
    <col min="11502" max="11502" width="8.85546875" customWidth="1"/>
    <col min="11744" max="11744" width="3" bestFit="1" customWidth="1"/>
    <col min="11745" max="11745" width="7.140625" bestFit="1" customWidth="1"/>
    <col min="11746" max="11746" width="27" bestFit="1" customWidth="1"/>
    <col min="11747" max="11747" width="13.42578125" bestFit="1" customWidth="1"/>
    <col min="11748" max="11748" width="10.5703125" bestFit="1" customWidth="1"/>
    <col min="11749" max="11749" width="11" bestFit="1" customWidth="1"/>
    <col min="11750" max="11750" width="22.42578125" bestFit="1" customWidth="1"/>
    <col min="11751" max="11751" width="10.85546875" customWidth="1"/>
    <col min="11752" max="11752" width="28.85546875" customWidth="1"/>
    <col min="11753" max="11753" width="40.7109375" customWidth="1"/>
    <col min="11754" max="11754" width="6" customWidth="1"/>
    <col min="11755" max="11755" width="17.28515625" bestFit="1" customWidth="1"/>
    <col min="11756" max="11756" width="6" bestFit="1" customWidth="1"/>
    <col min="11758" max="11758" width="8.85546875" customWidth="1"/>
    <col min="12000" max="12000" width="3" bestFit="1" customWidth="1"/>
    <col min="12001" max="12001" width="7.140625" bestFit="1" customWidth="1"/>
    <col min="12002" max="12002" width="27" bestFit="1" customWidth="1"/>
    <col min="12003" max="12003" width="13.42578125" bestFit="1" customWidth="1"/>
    <col min="12004" max="12004" width="10.5703125" bestFit="1" customWidth="1"/>
    <col min="12005" max="12005" width="11" bestFit="1" customWidth="1"/>
    <col min="12006" max="12006" width="22.42578125" bestFit="1" customWidth="1"/>
    <col min="12007" max="12007" width="10.85546875" customWidth="1"/>
    <col min="12008" max="12008" width="28.85546875" customWidth="1"/>
    <col min="12009" max="12009" width="40.7109375" customWidth="1"/>
    <col min="12010" max="12010" width="6" customWidth="1"/>
    <col min="12011" max="12011" width="17.28515625" bestFit="1" customWidth="1"/>
    <col min="12012" max="12012" width="6" bestFit="1" customWidth="1"/>
    <col min="12014" max="12014" width="8.85546875" customWidth="1"/>
    <col min="12256" max="12256" width="3" bestFit="1" customWidth="1"/>
    <col min="12257" max="12257" width="7.140625" bestFit="1" customWidth="1"/>
    <col min="12258" max="12258" width="27" bestFit="1" customWidth="1"/>
    <col min="12259" max="12259" width="13.42578125" bestFit="1" customWidth="1"/>
    <col min="12260" max="12260" width="10.5703125" bestFit="1" customWidth="1"/>
    <col min="12261" max="12261" width="11" bestFit="1" customWidth="1"/>
    <col min="12262" max="12262" width="22.42578125" bestFit="1" customWidth="1"/>
    <col min="12263" max="12263" width="10.85546875" customWidth="1"/>
    <col min="12264" max="12264" width="28.85546875" customWidth="1"/>
    <col min="12265" max="12265" width="40.7109375" customWidth="1"/>
    <col min="12266" max="12266" width="6" customWidth="1"/>
    <col min="12267" max="12267" width="17.28515625" bestFit="1" customWidth="1"/>
    <col min="12268" max="12268" width="6" bestFit="1" customWidth="1"/>
    <col min="12270" max="12270" width="8.85546875" customWidth="1"/>
    <col min="12512" max="12512" width="3" bestFit="1" customWidth="1"/>
    <col min="12513" max="12513" width="7.140625" bestFit="1" customWidth="1"/>
    <col min="12514" max="12514" width="27" bestFit="1" customWidth="1"/>
    <col min="12515" max="12515" width="13.42578125" bestFit="1" customWidth="1"/>
    <col min="12516" max="12516" width="10.5703125" bestFit="1" customWidth="1"/>
    <col min="12517" max="12517" width="11" bestFit="1" customWidth="1"/>
    <col min="12518" max="12518" width="22.42578125" bestFit="1" customWidth="1"/>
    <col min="12519" max="12519" width="10.85546875" customWidth="1"/>
    <col min="12520" max="12520" width="28.85546875" customWidth="1"/>
    <col min="12521" max="12521" width="40.7109375" customWidth="1"/>
    <col min="12522" max="12522" width="6" customWidth="1"/>
    <col min="12523" max="12523" width="17.28515625" bestFit="1" customWidth="1"/>
    <col min="12524" max="12524" width="6" bestFit="1" customWidth="1"/>
    <col min="12526" max="12526" width="8.85546875" customWidth="1"/>
    <col min="12768" max="12768" width="3" bestFit="1" customWidth="1"/>
    <col min="12769" max="12769" width="7.140625" bestFit="1" customWidth="1"/>
    <col min="12770" max="12770" width="27" bestFit="1" customWidth="1"/>
    <col min="12771" max="12771" width="13.42578125" bestFit="1" customWidth="1"/>
    <col min="12772" max="12772" width="10.5703125" bestFit="1" customWidth="1"/>
    <col min="12773" max="12773" width="11" bestFit="1" customWidth="1"/>
    <col min="12774" max="12774" width="22.42578125" bestFit="1" customWidth="1"/>
    <col min="12775" max="12775" width="10.85546875" customWidth="1"/>
    <col min="12776" max="12776" width="28.85546875" customWidth="1"/>
    <col min="12777" max="12777" width="40.7109375" customWidth="1"/>
    <col min="12778" max="12778" width="6" customWidth="1"/>
    <col min="12779" max="12779" width="17.28515625" bestFit="1" customWidth="1"/>
    <col min="12780" max="12780" width="6" bestFit="1" customWidth="1"/>
    <col min="12782" max="12782" width="8.85546875" customWidth="1"/>
    <col min="13024" max="13024" width="3" bestFit="1" customWidth="1"/>
    <col min="13025" max="13025" width="7.140625" bestFit="1" customWidth="1"/>
    <col min="13026" max="13026" width="27" bestFit="1" customWidth="1"/>
    <col min="13027" max="13027" width="13.42578125" bestFit="1" customWidth="1"/>
    <col min="13028" max="13028" width="10.5703125" bestFit="1" customWidth="1"/>
    <col min="13029" max="13029" width="11" bestFit="1" customWidth="1"/>
    <col min="13030" max="13030" width="22.42578125" bestFit="1" customWidth="1"/>
    <col min="13031" max="13031" width="10.85546875" customWidth="1"/>
    <col min="13032" max="13032" width="28.85546875" customWidth="1"/>
    <col min="13033" max="13033" width="40.7109375" customWidth="1"/>
    <col min="13034" max="13034" width="6" customWidth="1"/>
    <col min="13035" max="13035" width="17.28515625" bestFit="1" customWidth="1"/>
    <col min="13036" max="13036" width="6" bestFit="1" customWidth="1"/>
    <col min="13038" max="13038" width="8.85546875" customWidth="1"/>
    <col min="13280" max="13280" width="3" bestFit="1" customWidth="1"/>
    <col min="13281" max="13281" width="7.140625" bestFit="1" customWidth="1"/>
    <col min="13282" max="13282" width="27" bestFit="1" customWidth="1"/>
    <col min="13283" max="13283" width="13.42578125" bestFit="1" customWidth="1"/>
    <col min="13284" max="13284" width="10.5703125" bestFit="1" customWidth="1"/>
    <col min="13285" max="13285" width="11" bestFit="1" customWidth="1"/>
    <col min="13286" max="13286" width="22.42578125" bestFit="1" customWidth="1"/>
    <col min="13287" max="13287" width="10.85546875" customWidth="1"/>
    <col min="13288" max="13288" width="28.85546875" customWidth="1"/>
    <col min="13289" max="13289" width="40.7109375" customWidth="1"/>
    <col min="13290" max="13290" width="6" customWidth="1"/>
    <col min="13291" max="13291" width="17.28515625" bestFit="1" customWidth="1"/>
    <col min="13292" max="13292" width="6" bestFit="1" customWidth="1"/>
    <col min="13294" max="13294" width="8.85546875" customWidth="1"/>
    <col min="13536" max="13536" width="3" bestFit="1" customWidth="1"/>
    <col min="13537" max="13537" width="7.140625" bestFit="1" customWidth="1"/>
    <col min="13538" max="13538" width="27" bestFit="1" customWidth="1"/>
    <col min="13539" max="13539" width="13.42578125" bestFit="1" customWidth="1"/>
    <col min="13540" max="13540" width="10.5703125" bestFit="1" customWidth="1"/>
    <col min="13541" max="13541" width="11" bestFit="1" customWidth="1"/>
    <col min="13542" max="13542" width="22.42578125" bestFit="1" customWidth="1"/>
    <col min="13543" max="13543" width="10.85546875" customWidth="1"/>
    <col min="13544" max="13544" width="28.85546875" customWidth="1"/>
    <col min="13545" max="13545" width="40.7109375" customWidth="1"/>
    <col min="13546" max="13546" width="6" customWidth="1"/>
    <col min="13547" max="13547" width="17.28515625" bestFit="1" customWidth="1"/>
    <col min="13548" max="13548" width="6" bestFit="1" customWidth="1"/>
    <col min="13550" max="13550" width="8.85546875" customWidth="1"/>
    <col min="13792" max="13792" width="3" bestFit="1" customWidth="1"/>
    <col min="13793" max="13793" width="7.140625" bestFit="1" customWidth="1"/>
    <col min="13794" max="13794" width="27" bestFit="1" customWidth="1"/>
    <col min="13795" max="13795" width="13.42578125" bestFit="1" customWidth="1"/>
    <col min="13796" max="13796" width="10.5703125" bestFit="1" customWidth="1"/>
    <col min="13797" max="13797" width="11" bestFit="1" customWidth="1"/>
    <col min="13798" max="13798" width="22.42578125" bestFit="1" customWidth="1"/>
    <col min="13799" max="13799" width="10.85546875" customWidth="1"/>
    <col min="13800" max="13800" width="28.85546875" customWidth="1"/>
    <col min="13801" max="13801" width="40.7109375" customWidth="1"/>
    <col min="13802" max="13802" width="6" customWidth="1"/>
    <col min="13803" max="13803" width="17.28515625" bestFit="1" customWidth="1"/>
    <col min="13804" max="13804" width="6" bestFit="1" customWidth="1"/>
    <col min="13806" max="13806" width="8.85546875" customWidth="1"/>
    <col min="14048" max="14048" width="3" bestFit="1" customWidth="1"/>
    <col min="14049" max="14049" width="7.140625" bestFit="1" customWidth="1"/>
    <col min="14050" max="14050" width="27" bestFit="1" customWidth="1"/>
    <col min="14051" max="14051" width="13.42578125" bestFit="1" customWidth="1"/>
    <col min="14052" max="14052" width="10.5703125" bestFit="1" customWidth="1"/>
    <col min="14053" max="14053" width="11" bestFit="1" customWidth="1"/>
    <col min="14054" max="14054" width="22.42578125" bestFit="1" customWidth="1"/>
    <col min="14055" max="14055" width="10.85546875" customWidth="1"/>
    <col min="14056" max="14056" width="28.85546875" customWidth="1"/>
    <col min="14057" max="14057" width="40.7109375" customWidth="1"/>
    <col min="14058" max="14058" width="6" customWidth="1"/>
    <col min="14059" max="14059" width="17.28515625" bestFit="1" customWidth="1"/>
    <col min="14060" max="14060" width="6" bestFit="1" customWidth="1"/>
    <col min="14062" max="14062" width="8.85546875" customWidth="1"/>
    <col min="14304" max="14304" width="3" bestFit="1" customWidth="1"/>
    <col min="14305" max="14305" width="7.140625" bestFit="1" customWidth="1"/>
    <col min="14306" max="14306" width="27" bestFit="1" customWidth="1"/>
    <col min="14307" max="14307" width="13.42578125" bestFit="1" customWidth="1"/>
    <col min="14308" max="14308" width="10.5703125" bestFit="1" customWidth="1"/>
    <col min="14309" max="14309" width="11" bestFit="1" customWidth="1"/>
    <col min="14310" max="14310" width="22.42578125" bestFit="1" customWidth="1"/>
    <col min="14311" max="14311" width="10.85546875" customWidth="1"/>
    <col min="14312" max="14312" width="28.85546875" customWidth="1"/>
    <col min="14313" max="14313" width="40.7109375" customWidth="1"/>
    <col min="14314" max="14314" width="6" customWidth="1"/>
    <col min="14315" max="14315" width="17.28515625" bestFit="1" customWidth="1"/>
    <col min="14316" max="14316" width="6" bestFit="1" customWidth="1"/>
    <col min="14318" max="14318" width="8.85546875" customWidth="1"/>
    <col min="14560" max="14560" width="3" bestFit="1" customWidth="1"/>
    <col min="14561" max="14561" width="7.140625" bestFit="1" customWidth="1"/>
    <col min="14562" max="14562" width="27" bestFit="1" customWidth="1"/>
    <col min="14563" max="14563" width="13.42578125" bestFit="1" customWidth="1"/>
    <col min="14564" max="14564" width="10.5703125" bestFit="1" customWidth="1"/>
    <col min="14565" max="14565" width="11" bestFit="1" customWidth="1"/>
    <col min="14566" max="14566" width="22.42578125" bestFit="1" customWidth="1"/>
    <col min="14567" max="14567" width="10.85546875" customWidth="1"/>
    <col min="14568" max="14568" width="28.85546875" customWidth="1"/>
    <col min="14569" max="14569" width="40.7109375" customWidth="1"/>
    <col min="14570" max="14570" width="6" customWidth="1"/>
    <col min="14571" max="14571" width="17.28515625" bestFit="1" customWidth="1"/>
    <col min="14572" max="14572" width="6" bestFit="1" customWidth="1"/>
    <col min="14574" max="14574" width="8.85546875" customWidth="1"/>
    <col min="14816" max="14816" width="3" bestFit="1" customWidth="1"/>
    <col min="14817" max="14817" width="7.140625" bestFit="1" customWidth="1"/>
    <col min="14818" max="14818" width="27" bestFit="1" customWidth="1"/>
    <col min="14819" max="14819" width="13.42578125" bestFit="1" customWidth="1"/>
    <col min="14820" max="14820" width="10.5703125" bestFit="1" customWidth="1"/>
    <col min="14821" max="14821" width="11" bestFit="1" customWidth="1"/>
    <col min="14822" max="14822" width="22.42578125" bestFit="1" customWidth="1"/>
    <col min="14823" max="14823" width="10.85546875" customWidth="1"/>
    <col min="14824" max="14824" width="28.85546875" customWidth="1"/>
    <col min="14825" max="14825" width="40.7109375" customWidth="1"/>
    <col min="14826" max="14826" width="6" customWidth="1"/>
    <col min="14827" max="14827" width="17.28515625" bestFit="1" customWidth="1"/>
    <col min="14828" max="14828" width="6" bestFit="1" customWidth="1"/>
    <col min="14830" max="14830" width="8.85546875" customWidth="1"/>
    <col min="15072" max="15072" width="3" bestFit="1" customWidth="1"/>
    <col min="15073" max="15073" width="7.140625" bestFit="1" customWidth="1"/>
    <col min="15074" max="15074" width="27" bestFit="1" customWidth="1"/>
    <col min="15075" max="15075" width="13.42578125" bestFit="1" customWidth="1"/>
    <col min="15076" max="15076" width="10.5703125" bestFit="1" customWidth="1"/>
    <col min="15077" max="15077" width="11" bestFit="1" customWidth="1"/>
    <col min="15078" max="15078" width="22.42578125" bestFit="1" customWidth="1"/>
    <col min="15079" max="15079" width="10.85546875" customWidth="1"/>
    <col min="15080" max="15080" width="28.85546875" customWidth="1"/>
    <col min="15081" max="15081" width="40.7109375" customWidth="1"/>
    <col min="15082" max="15082" width="6" customWidth="1"/>
    <col min="15083" max="15083" width="17.28515625" bestFit="1" customWidth="1"/>
    <col min="15084" max="15084" width="6" bestFit="1" customWidth="1"/>
    <col min="15086" max="15086" width="8.85546875" customWidth="1"/>
    <col min="15328" max="15328" width="3" bestFit="1" customWidth="1"/>
    <col min="15329" max="15329" width="7.140625" bestFit="1" customWidth="1"/>
    <col min="15330" max="15330" width="27" bestFit="1" customWidth="1"/>
    <col min="15331" max="15331" width="13.42578125" bestFit="1" customWidth="1"/>
    <col min="15332" max="15332" width="10.5703125" bestFit="1" customWidth="1"/>
    <col min="15333" max="15333" width="11" bestFit="1" customWidth="1"/>
    <col min="15334" max="15334" width="22.42578125" bestFit="1" customWidth="1"/>
    <col min="15335" max="15335" width="10.85546875" customWidth="1"/>
    <col min="15336" max="15336" width="28.85546875" customWidth="1"/>
    <col min="15337" max="15337" width="40.7109375" customWidth="1"/>
    <col min="15338" max="15338" width="6" customWidth="1"/>
    <col min="15339" max="15339" width="17.28515625" bestFit="1" customWidth="1"/>
    <col min="15340" max="15340" width="6" bestFit="1" customWidth="1"/>
    <col min="15342" max="15342" width="8.85546875" customWidth="1"/>
    <col min="15584" max="15584" width="3" bestFit="1" customWidth="1"/>
    <col min="15585" max="15585" width="7.140625" bestFit="1" customWidth="1"/>
    <col min="15586" max="15586" width="27" bestFit="1" customWidth="1"/>
    <col min="15587" max="15587" width="13.42578125" bestFit="1" customWidth="1"/>
    <col min="15588" max="15588" width="10.5703125" bestFit="1" customWidth="1"/>
    <col min="15589" max="15589" width="11" bestFit="1" customWidth="1"/>
    <col min="15590" max="15590" width="22.42578125" bestFit="1" customWidth="1"/>
    <col min="15591" max="15591" width="10.85546875" customWidth="1"/>
    <col min="15592" max="15592" width="28.85546875" customWidth="1"/>
    <col min="15593" max="15593" width="40.7109375" customWidth="1"/>
    <col min="15594" max="15594" width="6" customWidth="1"/>
    <col min="15595" max="15595" width="17.28515625" bestFit="1" customWidth="1"/>
    <col min="15596" max="15596" width="6" bestFit="1" customWidth="1"/>
    <col min="15598" max="15598" width="8.85546875" customWidth="1"/>
    <col min="15840" max="15840" width="3" bestFit="1" customWidth="1"/>
    <col min="15841" max="15841" width="7.140625" bestFit="1" customWidth="1"/>
    <col min="15842" max="15842" width="27" bestFit="1" customWidth="1"/>
    <col min="15843" max="15843" width="13.42578125" bestFit="1" customWidth="1"/>
    <col min="15844" max="15844" width="10.5703125" bestFit="1" customWidth="1"/>
    <col min="15845" max="15845" width="11" bestFit="1" customWidth="1"/>
    <col min="15846" max="15846" width="22.42578125" bestFit="1" customWidth="1"/>
    <col min="15847" max="15847" width="10.85546875" customWidth="1"/>
    <col min="15848" max="15848" width="28.85546875" customWidth="1"/>
    <col min="15849" max="15849" width="40.7109375" customWidth="1"/>
    <col min="15850" max="15850" width="6" customWidth="1"/>
    <col min="15851" max="15851" width="17.28515625" bestFit="1" customWidth="1"/>
    <col min="15852" max="15852" width="6" bestFit="1" customWidth="1"/>
    <col min="15854" max="15854" width="8.85546875" customWidth="1"/>
    <col min="16096" max="16096" width="3" bestFit="1" customWidth="1"/>
    <col min="16097" max="16097" width="7.140625" bestFit="1" customWidth="1"/>
    <col min="16098" max="16098" width="27" bestFit="1" customWidth="1"/>
    <col min="16099" max="16099" width="13.42578125" bestFit="1" customWidth="1"/>
    <col min="16100" max="16100" width="10.5703125" bestFit="1" customWidth="1"/>
    <col min="16101" max="16101" width="11" bestFit="1" customWidth="1"/>
    <col min="16102" max="16102" width="22.42578125" bestFit="1" customWidth="1"/>
    <col min="16103" max="16103" width="10.85546875" customWidth="1"/>
    <col min="16104" max="16104" width="28.85546875" customWidth="1"/>
    <col min="16105" max="16105" width="40.7109375" customWidth="1"/>
    <col min="16106" max="16106" width="6" customWidth="1"/>
    <col min="16107" max="16107" width="17.28515625" bestFit="1" customWidth="1"/>
    <col min="16108" max="16108" width="6" bestFit="1" customWidth="1"/>
    <col min="16110" max="16110" width="8.85546875" customWidth="1"/>
  </cols>
  <sheetData>
    <row r="1" spans="1:4" s="144" customFormat="1" ht="15.75" customHeight="1" x14ac:dyDescent="0.25">
      <c r="A1" s="115" t="s">
        <v>1</v>
      </c>
      <c r="B1" s="115" t="s">
        <v>2</v>
      </c>
      <c r="C1" s="76" t="s">
        <v>3</v>
      </c>
      <c r="D1" s="116" t="s">
        <v>6</v>
      </c>
    </row>
    <row r="2" spans="1:4" ht="15.75" customHeight="1" x14ac:dyDescent="0.25">
      <c r="A2">
        <v>853355</v>
      </c>
      <c r="C2" s="80">
        <v>2262.5359460910649</v>
      </c>
      <c r="D2" s="37">
        <v>2364.1</v>
      </c>
    </row>
    <row r="3" spans="1:4" ht="15" customHeight="1" x14ac:dyDescent="0.25">
      <c r="A3">
        <v>218292</v>
      </c>
      <c r="C3" s="80">
        <v>499.62711764705881</v>
      </c>
      <c r="D3" s="37">
        <v>567.95000000000005</v>
      </c>
    </row>
    <row r="4" spans="1:4" ht="15.75" customHeight="1" x14ac:dyDescent="0.25">
      <c r="A4">
        <v>201994</v>
      </c>
      <c r="C4" s="80">
        <v>108.67224802371541</v>
      </c>
      <c r="D4" s="37">
        <v>290.87</v>
      </c>
    </row>
    <row r="5" spans="1:4" ht="15.75" customHeight="1" x14ac:dyDescent="0.25">
      <c r="A5">
        <v>84191</v>
      </c>
      <c r="C5" s="80">
        <v>10000</v>
      </c>
      <c r="D5" s="37">
        <v>12767.56</v>
      </c>
    </row>
    <row r="6" spans="1:4" ht="15.75" customHeight="1" x14ac:dyDescent="0.25">
      <c r="A6">
        <v>555462</v>
      </c>
      <c r="C6" s="80">
        <v>10000</v>
      </c>
      <c r="D6" s="37">
        <v>22039.94</v>
      </c>
    </row>
    <row r="7" spans="1:4" ht="15.75" customHeight="1" x14ac:dyDescent="0.25">
      <c r="A7">
        <v>853031</v>
      </c>
      <c r="C7" s="80">
        <v>10000</v>
      </c>
      <c r="D7" s="37">
        <v>15592.15</v>
      </c>
    </row>
    <row r="8" spans="1:4" ht="15.75" customHeight="1" x14ac:dyDescent="0.25">
      <c r="A8">
        <v>46665</v>
      </c>
      <c r="C8" s="80">
        <v>3700.2100901803606</v>
      </c>
      <c r="D8" s="37">
        <v>4205.1899999999996</v>
      </c>
    </row>
    <row r="9" spans="1:4" ht="15" customHeight="1" x14ac:dyDescent="0.25">
      <c r="A9">
        <v>133309</v>
      </c>
      <c r="C9" s="80">
        <v>208.90337944664032</v>
      </c>
      <c r="D9" s="37">
        <v>288.77999999999997</v>
      </c>
    </row>
    <row r="10" spans="1:4" ht="15.75" customHeight="1" x14ac:dyDescent="0.25">
      <c r="A10">
        <v>998711</v>
      </c>
      <c r="C10" s="80">
        <v>437.28476237623755</v>
      </c>
      <c r="D10" s="37">
        <v>1004.43</v>
      </c>
    </row>
    <row r="11" spans="1:4" ht="15.75" customHeight="1" x14ac:dyDescent="0.25">
      <c r="A11">
        <v>205047</v>
      </c>
      <c r="C11" s="80">
        <v>247.49275723208416</v>
      </c>
      <c r="D11" s="37">
        <v>608.96</v>
      </c>
    </row>
    <row r="12" spans="1:4" ht="15" customHeight="1" x14ac:dyDescent="0.25">
      <c r="A12">
        <v>205098</v>
      </c>
      <c r="C12" s="80">
        <v>101.10242094362499</v>
      </c>
      <c r="D12" s="37">
        <v>170.14</v>
      </c>
    </row>
    <row r="13" spans="1:4" ht="15.75" customHeight="1" x14ac:dyDescent="0.25">
      <c r="A13">
        <v>221735</v>
      </c>
      <c r="C13" s="80">
        <v>7558.7210592369474</v>
      </c>
      <c r="D13" s="37">
        <v>9514.26</v>
      </c>
    </row>
    <row r="14" spans="1:4" ht="15.75" customHeight="1" x14ac:dyDescent="0.25">
      <c r="A14">
        <v>141537</v>
      </c>
      <c r="C14" s="80">
        <v>135.07611764705882</v>
      </c>
      <c r="D14" s="37">
        <v>311.98</v>
      </c>
    </row>
    <row r="15" spans="1:4" ht="15" customHeight="1" x14ac:dyDescent="0.25">
      <c r="A15">
        <v>538209</v>
      </c>
      <c r="C15" s="80">
        <v>154.29615186615189</v>
      </c>
      <c r="D15" s="37">
        <v>217.38</v>
      </c>
    </row>
    <row r="16" spans="1:4" ht="15.75" customHeight="1" x14ac:dyDescent="0.25">
      <c r="A16">
        <v>845701</v>
      </c>
      <c r="C16" s="80">
        <v>263.31241758241754</v>
      </c>
      <c r="D16" s="37">
        <v>392.21</v>
      </c>
    </row>
    <row r="17" spans="1:4" ht="15.75" customHeight="1" x14ac:dyDescent="0.25">
      <c r="A17">
        <v>209051</v>
      </c>
      <c r="C17" s="80">
        <v>10000</v>
      </c>
      <c r="D17" s="37">
        <v>21187.25</v>
      </c>
    </row>
    <row r="18" spans="1:4" ht="15.75" customHeight="1" x14ac:dyDescent="0.25">
      <c r="A18">
        <v>537728</v>
      </c>
      <c r="C18" s="80">
        <v>2208.2299003235566</v>
      </c>
      <c r="D18" s="37">
        <v>2867.31</v>
      </c>
    </row>
    <row r="19" spans="1:4" ht="15" customHeight="1" x14ac:dyDescent="0.25">
      <c r="A19">
        <v>147565</v>
      </c>
      <c r="C19" s="80">
        <v>754.81123964285712</v>
      </c>
      <c r="D19" s="37">
        <v>925.41</v>
      </c>
    </row>
    <row r="20" spans="1:4" ht="15.75" customHeight="1" x14ac:dyDescent="0.25">
      <c r="A20">
        <v>125258</v>
      </c>
      <c r="C20" s="80">
        <v>105.19429841897232</v>
      </c>
      <c r="D20" s="37">
        <v>644.75</v>
      </c>
    </row>
    <row r="21" spans="1:4" ht="15.75" customHeight="1" x14ac:dyDescent="0.25">
      <c r="A21">
        <v>127145</v>
      </c>
      <c r="C21" s="80">
        <v>146.83697167894337</v>
      </c>
      <c r="D21" s="37">
        <v>268.14</v>
      </c>
    </row>
    <row r="22" spans="1:4" ht="15" customHeight="1" x14ac:dyDescent="0.25">
      <c r="A22">
        <v>210802</v>
      </c>
      <c r="C22" s="80">
        <v>114.6181651538371</v>
      </c>
      <c r="D22" s="37">
        <v>251.15</v>
      </c>
    </row>
    <row r="23" spans="1:4" ht="15.75" customHeight="1" x14ac:dyDescent="0.25">
      <c r="A23">
        <v>113151</v>
      </c>
      <c r="C23" s="80">
        <v>1070.4162925851704</v>
      </c>
      <c r="D23" s="39">
        <v>1371.26</v>
      </c>
    </row>
    <row r="24" spans="1:4" ht="15.75" customHeight="1" x14ac:dyDescent="0.25">
      <c r="A24">
        <v>147351</v>
      </c>
      <c r="C24" s="80">
        <v>364.34095049504953</v>
      </c>
      <c r="D24" s="37">
        <v>430.58</v>
      </c>
    </row>
    <row r="25" spans="1:4" x14ac:dyDescent="0.25">
      <c r="A25">
        <v>564599</v>
      </c>
      <c r="C25" s="80">
        <v>2703.71</v>
      </c>
      <c r="D25" s="26">
        <v>2922.71</v>
      </c>
    </row>
    <row r="26" spans="1:4" ht="15.75" customHeight="1" x14ac:dyDescent="0.25">
      <c r="A26">
        <v>156997</v>
      </c>
      <c r="C26" s="80">
        <v>178.25104046242777</v>
      </c>
      <c r="D26" s="37">
        <v>324.39</v>
      </c>
    </row>
    <row r="27" spans="1:4" ht="15.75" customHeight="1" x14ac:dyDescent="0.25">
      <c r="A27">
        <v>857896</v>
      </c>
      <c r="C27" s="80">
        <v>10000</v>
      </c>
      <c r="D27" s="37">
        <v>13064.48</v>
      </c>
    </row>
    <row r="28" spans="1:4" ht="15" customHeight="1" x14ac:dyDescent="0.25">
      <c r="A28">
        <v>911362</v>
      </c>
      <c r="C28" s="80">
        <v>946.92502941176485</v>
      </c>
      <c r="D28" s="37">
        <v>1206.43</v>
      </c>
    </row>
    <row r="29" spans="1:4" ht="15.75" customHeight="1" x14ac:dyDescent="0.25">
      <c r="A29">
        <v>982945</v>
      </c>
      <c r="C29" s="80">
        <v>306.81957198443581</v>
      </c>
      <c r="D29" s="37">
        <v>387.58</v>
      </c>
    </row>
    <row r="30" spans="1:4" ht="15.75" customHeight="1" x14ac:dyDescent="0.25">
      <c r="A30">
        <v>953519</v>
      </c>
      <c r="C30" s="80">
        <v>52.009817725316296</v>
      </c>
      <c r="D30" s="37">
        <v>133.91</v>
      </c>
    </row>
    <row r="31" spans="1:4" ht="15" customHeight="1" x14ac:dyDescent="0.25">
      <c r="A31">
        <v>538047</v>
      </c>
      <c r="C31" s="80">
        <v>76.795271629778654</v>
      </c>
      <c r="D31" s="37">
        <v>140.72</v>
      </c>
    </row>
    <row r="32" spans="1:4" ht="15.75" customHeight="1" x14ac:dyDescent="0.25">
      <c r="A32">
        <v>568294</v>
      </c>
      <c r="C32" s="80">
        <v>143.04963754556104</v>
      </c>
      <c r="D32" s="37">
        <v>303.57</v>
      </c>
    </row>
    <row r="33" spans="1:4" ht="15.75" customHeight="1" x14ac:dyDescent="0.25">
      <c r="A33">
        <v>27458</v>
      </c>
      <c r="C33" s="80">
        <v>319.13149999999996</v>
      </c>
      <c r="D33" s="37">
        <v>610.98</v>
      </c>
    </row>
    <row r="34" spans="1:4" ht="15" customHeight="1" x14ac:dyDescent="0.25">
      <c r="A34">
        <v>23543</v>
      </c>
      <c r="C34" s="80">
        <v>39.992382352941178</v>
      </c>
      <c r="D34" s="37">
        <v>74.44</v>
      </c>
    </row>
    <row r="35" spans="1:4" ht="15.75" customHeight="1" x14ac:dyDescent="0.25">
      <c r="A35">
        <v>211157</v>
      </c>
      <c r="C35" s="80">
        <v>1993.9167664670658</v>
      </c>
      <c r="D35" s="37">
        <v>2311.12</v>
      </c>
    </row>
    <row r="36" spans="1:4" ht="15.75" customHeight="1" x14ac:dyDescent="0.25">
      <c r="A36">
        <v>14089</v>
      </c>
      <c r="C36" s="80">
        <v>531.31540845114091</v>
      </c>
      <c r="D36" s="37">
        <v>889.47</v>
      </c>
    </row>
    <row r="37" spans="1:4" ht="15" customHeight="1" x14ac:dyDescent="0.25">
      <c r="A37">
        <v>574929</v>
      </c>
      <c r="C37" s="80">
        <v>1106.9397968397291</v>
      </c>
      <c r="D37" s="37">
        <v>1389.8</v>
      </c>
    </row>
    <row r="38" spans="1:4" ht="15.75" customHeight="1" x14ac:dyDescent="0.25">
      <c r="A38">
        <v>152443</v>
      </c>
      <c r="C38" s="80">
        <v>769.38946572580642</v>
      </c>
      <c r="D38" s="37">
        <v>1121.75</v>
      </c>
    </row>
    <row r="39" spans="1:4" ht="15.75" customHeight="1" x14ac:dyDescent="0.25">
      <c r="A39">
        <v>74904</v>
      </c>
      <c r="C39" s="80">
        <v>1567.566931561086</v>
      </c>
      <c r="D39" s="37">
        <v>2172.7800000000002</v>
      </c>
    </row>
    <row r="40" spans="1:4" ht="15" customHeight="1" x14ac:dyDescent="0.25">
      <c r="A40">
        <v>946201</v>
      </c>
      <c r="C40" s="80">
        <v>3384.2892728989609</v>
      </c>
      <c r="D40" s="37">
        <v>3829.86</v>
      </c>
    </row>
    <row r="41" spans="1:4" ht="15.75" customHeight="1" x14ac:dyDescent="0.25">
      <c r="A41">
        <v>53237</v>
      </c>
      <c r="C41" s="80">
        <v>672.12379186688668</v>
      </c>
      <c r="D41" s="37">
        <v>873.51</v>
      </c>
    </row>
    <row r="42" spans="1:4" ht="15.75" customHeight="1" x14ac:dyDescent="0.25">
      <c r="A42">
        <v>563465</v>
      </c>
      <c r="C42" s="80">
        <v>132.43927077559374</v>
      </c>
      <c r="D42" s="37">
        <v>328.1</v>
      </c>
    </row>
    <row r="43" spans="1:4" ht="15.75" customHeight="1" x14ac:dyDescent="0.25">
      <c r="A43">
        <v>141599</v>
      </c>
      <c r="C43" s="80">
        <v>1430.3371084337348</v>
      </c>
      <c r="D43" s="26">
        <v>1758.63</v>
      </c>
    </row>
    <row r="45" spans="1:4" s="38" customFormat="1" x14ac:dyDescent="0.25">
      <c r="C45" s="104">
        <f>SUM(C2:C44)</f>
        <v>86796.684350703974</v>
      </c>
      <c r="D45" s="100">
        <f>SUM(D2:D44)</f>
        <v>132125.98000000001</v>
      </c>
    </row>
    <row r="46" spans="1:4" s="38" customFormat="1" x14ac:dyDescent="0.25">
      <c r="C46" s="104"/>
      <c r="D46" s="100"/>
    </row>
    <row r="47" spans="1:4" s="38" customFormat="1" x14ac:dyDescent="0.25">
      <c r="C47" s="104"/>
      <c r="D47" s="100"/>
    </row>
    <row r="48" spans="1:4" s="38" customFormat="1" x14ac:dyDescent="0.25">
      <c r="C48" s="104"/>
      <c r="D48" s="100"/>
    </row>
    <row r="49" spans="3:4" s="38" customFormat="1" x14ac:dyDescent="0.25">
      <c r="C49" s="104"/>
      <c r="D49" s="100"/>
    </row>
    <row r="50" spans="3:4" s="38" customFormat="1" x14ac:dyDescent="0.25">
      <c r="C50" s="104"/>
      <c r="D50" s="10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workbookViewId="0">
      <selection activeCell="B26" sqref="B26"/>
    </sheetView>
  </sheetViews>
  <sheetFormatPr defaultRowHeight="15" x14ac:dyDescent="0.25"/>
  <cols>
    <col min="1" max="1" width="9.42578125" style="9" bestFit="1" customWidth="1"/>
    <col min="2" max="2" width="41.85546875" style="9" bestFit="1" customWidth="1"/>
    <col min="3" max="3" width="11.140625" style="80" bestFit="1" customWidth="1"/>
    <col min="4" max="4" width="11.42578125" style="37" bestFit="1" customWidth="1"/>
    <col min="5" max="228" width="9.140625" style="9"/>
    <col min="229" max="229" width="9.42578125" style="9" bestFit="1" customWidth="1"/>
    <col min="230" max="230" width="41.85546875" style="9" bestFit="1" customWidth="1"/>
    <col min="231" max="241" width="0" style="9" hidden="1" customWidth="1"/>
    <col min="242" max="242" width="11.140625" style="9" bestFit="1" customWidth="1"/>
    <col min="243" max="244" width="0" style="9" hidden="1" customWidth="1"/>
    <col min="245" max="246" width="11.42578125" style="9" bestFit="1" customWidth="1"/>
    <col min="247" max="247" width="11.140625" style="9" customWidth="1"/>
    <col min="248" max="248" width="41.85546875" style="9" bestFit="1" customWidth="1"/>
    <col min="249" max="249" width="28.42578125" style="9" bestFit="1" customWidth="1"/>
    <col min="250" max="250" width="9.42578125" style="9" bestFit="1" customWidth="1"/>
    <col min="251" max="253" width="9.140625" style="9"/>
    <col min="254" max="254" width="10.7109375" style="9" bestFit="1" customWidth="1"/>
    <col min="255" max="255" width="10.85546875" style="9" bestFit="1" customWidth="1"/>
    <col min="256" max="258" width="9.28515625" style="9" bestFit="1" customWidth="1"/>
    <col min="259" max="260" width="9.42578125" style="9" bestFit="1" customWidth="1"/>
    <col min="261" max="484" width="9.140625" style="9"/>
    <col min="485" max="485" width="9.42578125" style="9" bestFit="1" customWidth="1"/>
    <col min="486" max="486" width="41.85546875" style="9" bestFit="1" customWidth="1"/>
    <col min="487" max="497" width="0" style="9" hidden="1" customWidth="1"/>
    <col min="498" max="498" width="11.140625" style="9" bestFit="1" customWidth="1"/>
    <col min="499" max="500" width="0" style="9" hidden="1" customWidth="1"/>
    <col min="501" max="502" width="11.42578125" style="9" bestFit="1" customWidth="1"/>
    <col min="503" max="503" width="11.140625" style="9" customWidth="1"/>
    <col min="504" max="504" width="41.85546875" style="9" bestFit="1" customWidth="1"/>
    <col min="505" max="505" width="28.42578125" style="9" bestFit="1" customWidth="1"/>
    <col min="506" max="506" width="9.42578125" style="9" bestFit="1" customWidth="1"/>
    <col min="507" max="509" width="9.140625" style="9"/>
    <col min="510" max="510" width="10.7109375" style="9" bestFit="1" customWidth="1"/>
    <col min="511" max="511" width="10.85546875" style="9" bestFit="1" customWidth="1"/>
    <col min="512" max="514" width="9.28515625" style="9" bestFit="1" customWidth="1"/>
    <col min="515" max="516" width="9.42578125" style="9" bestFit="1" customWidth="1"/>
    <col min="517" max="740" width="9.140625" style="9"/>
    <col min="741" max="741" width="9.42578125" style="9" bestFit="1" customWidth="1"/>
    <col min="742" max="742" width="41.85546875" style="9" bestFit="1" customWidth="1"/>
    <col min="743" max="753" width="0" style="9" hidden="1" customWidth="1"/>
    <col min="754" max="754" width="11.140625" style="9" bestFit="1" customWidth="1"/>
    <col min="755" max="756" width="0" style="9" hidden="1" customWidth="1"/>
    <col min="757" max="758" width="11.42578125" style="9" bestFit="1" customWidth="1"/>
    <col min="759" max="759" width="11.140625" style="9" customWidth="1"/>
    <col min="760" max="760" width="41.85546875" style="9" bestFit="1" customWidth="1"/>
    <col min="761" max="761" width="28.42578125" style="9" bestFit="1" customWidth="1"/>
    <col min="762" max="762" width="9.42578125" style="9" bestFit="1" customWidth="1"/>
    <col min="763" max="765" width="9.140625" style="9"/>
    <col min="766" max="766" width="10.7109375" style="9" bestFit="1" customWidth="1"/>
    <col min="767" max="767" width="10.85546875" style="9" bestFit="1" customWidth="1"/>
    <col min="768" max="770" width="9.28515625" style="9" bestFit="1" customWidth="1"/>
    <col min="771" max="772" width="9.42578125" style="9" bestFit="1" customWidth="1"/>
    <col min="773" max="996" width="9.140625" style="9"/>
    <col min="997" max="997" width="9.42578125" style="9" bestFit="1" customWidth="1"/>
    <col min="998" max="998" width="41.85546875" style="9" bestFit="1" customWidth="1"/>
    <col min="999" max="1009" width="0" style="9" hidden="1" customWidth="1"/>
    <col min="1010" max="1010" width="11.140625" style="9" bestFit="1" customWidth="1"/>
    <col min="1011" max="1012" width="0" style="9" hidden="1" customWidth="1"/>
    <col min="1013" max="1014" width="11.42578125" style="9" bestFit="1" customWidth="1"/>
    <col min="1015" max="1015" width="11.140625" style="9" customWidth="1"/>
    <col min="1016" max="1016" width="41.85546875" style="9" bestFit="1" customWidth="1"/>
    <col min="1017" max="1017" width="28.42578125" style="9" bestFit="1" customWidth="1"/>
    <col min="1018" max="1018" width="9.42578125" style="9" bestFit="1" customWidth="1"/>
    <col min="1019" max="1021" width="9.140625" style="9"/>
    <col min="1022" max="1022" width="10.7109375" style="9" bestFit="1" customWidth="1"/>
    <col min="1023" max="1023" width="10.85546875" style="9" bestFit="1" customWidth="1"/>
    <col min="1024" max="1026" width="9.28515625" style="9" bestFit="1" customWidth="1"/>
    <col min="1027" max="1028" width="9.42578125" style="9" bestFit="1" customWidth="1"/>
    <col min="1029" max="1252" width="9.140625" style="9"/>
    <col min="1253" max="1253" width="9.42578125" style="9" bestFit="1" customWidth="1"/>
    <col min="1254" max="1254" width="41.85546875" style="9" bestFit="1" customWidth="1"/>
    <col min="1255" max="1265" width="0" style="9" hidden="1" customWidth="1"/>
    <col min="1266" max="1266" width="11.140625" style="9" bestFit="1" customWidth="1"/>
    <col min="1267" max="1268" width="0" style="9" hidden="1" customWidth="1"/>
    <col min="1269" max="1270" width="11.42578125" style="9" bestFit="1" customWidth="1"/>
    <col min="1271" max="1271" width="11.140625" style="9" customWidth="1"/>
    <col min="1272" max="1272" width="41.85546875" style="9" bestFit="1" customWidth="1"/>
    <col min="1273" max="1273" width="28.42578125" style="9" bestFit="1" customWidth="1"/>
    <col min="1274" max="1274" width="9.42578125" style="9" bestFit="1" customWidth="1"/>
    <col min="1275" max="1277" width="9.140625" style="9"/>
    <col min="1278" max="1278" width="10.7109375" style="9" bestFit="1" customWidth="1"/>
    <col min="1279" max="1279" width="10.85546875" style="9" bestFit="1" customWidth="1"/>
    <col min="1280" max="1282" width="9.28515625" style="9" bestFit="1" customWidth="1"/>
    <col min="1283" max="1284" width="9.42578125" style="9" bestFit="1" customWidth="1"/>
    <col min="1285" max="1508" width="9.140625" style="9"/>
    <col min="1509" max="1509" width="9.42578125" style="9" bestFit="1" customWidth="1"/>
    <col min="1510" max="1510" width="41.85546875" style="9" bestFit="1" customWidth="1"/>
    <col min="1511" max="1521" width="0" style="9" hidden="1" customWidth="1"/>
    <col min="1522" max="1522" width="11.140625" style="9" bestFit="1" customWidth="1"/>
    <col min="1523" max="1524" width="0" style="9" hidden="1" customWidth="1"/>
    <col min="1525" max="1526" width="11.42578125" style="9" bestFit="1" customWidth="1"/>
    <col min="1527" max="1527" width="11.140625" style="9" customWidth="1"/>
    <col min="1528" max="1528" width="41.85546875" style="9" bestFit="1" customWidth="1"/>
    <col min="1529" max="1529" width="28.42578125" style="9" bestFit="1" customWidth="1"/>
    <col min="1530" max="1530" width="9.42578125" style="9" bestFit="1" customWidth="1"/>
    <col min="1531" max="1533" width="9.140625" style="9"/>
    <col min="1534" max="1534" width="10.7109375" style="9" bestFit="1" customWidth="1"/>
    <col min="1535" max="1535" width="10.85546875" style="9" bestFit="1" customWidth="1"/>
    <col min="1536" max="1538" width="9.28515625" style="9" bestFit="1" customWidth="1"/>
    <col min="1539" max="1540" width="9.42578125" style="9" bestFit="1" customWidth="1"/>
    <col min="1541" max="1764" width="9.140625" style="9"/>
    <col min="1765" max="1765" width="9.42578125" style="9" bestFit="1" customWidth="1"/>
    <col min="1766" max="1766" width="41.85546875" style="9" bestFit="1" customWidth="1"/>
    <col min="1767" max="1777" width="0" style="9" hidden="1" customWidth="1"/>
    <col min="1778" max="1778" width="11.140625" style="9" bestFit="1" customWidth="1"/>
    <col min="1779" max="1780" width="0" style="9" hidden="1" customWidth="1"/>
    <col min="1781" max="1782" width="11.42578125" style="9" bestFit="1" customWidth="1"/>
    <col min="1783" max="1783" width="11.140625" style="9" customWidth="1"/>
    <col min="1784" max="1784" width="41.85546875" style="9" bestFit="1" customWidth="1"/>
    <col min="1785" max="1785" width="28.42578125" style="9" bestFit="1" customWidth="1"/>
    <col min="1786" max="1786" width="9.42578125" style="9" bestFit="1" customWidth="1"/>
    <col min="1787" max="1789" width="9.140625" style="9"/>
    <col min="1790" max="1790" width="10.7109375" style="9" bestFit="1" customWidth="1"/>
    <col min="1791" max="1791" width="10.85546875" style="9" bestFit="1" customWidth="1"/>
    <col min="1792" max="1794" width="9.28515625" style="9" bestFit="1" customWidth="1"/>
    <col min="1795" max="1796" width="9.42578125" style="9" bestFit="1" customWidth="1"/>
    <col min="1797" max="2020" width="9.140625" style="9"/>
    <col min="2021" max="2021" width="9.42578125" style="9" bestFit="1" customWidth="1"/>
    <col min="2022" max="2022" width="41.85546875" style="9" bestFit="1" customWidth="1"/>
    <col min="2023" max="2033" width="0" style="9" hidden="1" customWidth="1"/>
    <col min="2034" max="2034" width="11.140625" style="9" bestFit="1" customWidth="1"/>
    <col min="2035" max="2036" width="0" style="9" hidden="1" customWidth="1"/>
    <col min="2037" max="2038" width="11.42578125" style="9" bestFit="1" customWidth="1"/>
    <col min="2039" max="2039" width="11.140625" style="9" customWidth="1"/>
    <col min="2040" max="2040" width="41.85546875" style="9" bestFit="1" customWidth="1"/>
    <col min="2041" max="2041" width="28.42578125" style="9" bestFit="1" customWidth="1"/>
    <col min="2042" max="2042" width="9.42578125" style="9" bestFit="1" customWidth="1"/>
    <col min="2043" max="2045" width="9.140625" style="9"/>
    <col min="2046" max="2046" width="10.7109375" style="9" bestFit="1" customWidth="1"/>
    <col min="2047" max="2047" width="10.85546875" style="9" bestFit="1" customWidth="1"/>
    <col min="2048" max="2050" width="9.28515625" style="9" bestFit="1" customWidth="1"/>
    <col min="2051" max="2052" width="9.42578125" style="9" bestFit="1" customWidth="1"/>
    <col min="2053" max="2276" width="9.140625" style="9"/>
    <col min="2277" max="2277" width="9.42578125" style="9" bestFit="1" customWidth="1"/>
    <col min="2278" max="2278" width="41.85546875" style="9" bestFit="1" customWidth="1"/>
    <col min="2279" max="2289" width="0" style="9" hidden="1" customWidth="1"/>
    <col min="2290" max="2290" width="11.140625" style="9" bestFit="1" customWidth="1"/>
    <col min="2291" max="2292" width="0" style="9" hidden="1" customWidth="1"/>
    <col min="2293" max="2294" width="11.42578125" style="9" bestFit="1" customWidth="1"/>
    <col min="2295" max="2295" width="11.140625" style="9" customWidth="1"/>
    <col min="2296" max="2296" width="41.85546875" style="9" bestFit="1" customWidth="1"/>
    <col min="2297" max="2297" width="28.42578125" style="9" bestFit="1" customWidth="1"/>
    <col min="2298" max="2298" width="9.42578125" style="9" bestFit="1" customWidth="1"/>
    <col min="2299" max="2301" width="9.140625" style="9"/>
    <col min="2302" max="2302" width="10.7109375" style="9" bestFit="1" customWidth="1"/>
    <col min="2303" max="2303" width="10.85546875" style="9" bestFit="1" customWidth="1"/>
    <col min="2304" max="2306" width="9.28515625" style="9" bestFit="1" customWidth="1"/>
    <col min="2307" max="2308" width="9.42578125" style="9" bestFit="1" customWidth="1"/>
    <col min="2309" max="2532" width="9.140625" style="9"/>
    <col min="2533" max="2533" width="9.42578125" style="9" bestFit="1" customWidth="1"/>
    <col min="2534" max="2534" width="41.85546875" style="9" bestFit="1" customWidth="1"/>
    <col min="2535" max="2545" width="0" style="9" hidden="1" customWidth="1"/>
    <col min="2546" max="2546" width="11.140625" style="9" bestFit="1" customWidth="1"/>
    <col min="2547" max="2548" width="0" style="9" hidden="1" customWidth="1"/>
    <col min="2549" max="2550" width="11.42578125" style="9" bestFit="1" customWidth="1"/>
    <col min="2551" max="2551" width="11.140625" style="9" customWidth="1"/>
    <col min="2552" max="2552" width="41.85546875" style="9" bestFit="1" customWidth="1"/>
    <col min="2553" max="2553" width="28.42578125" style="9" bestFit="1" customWidth="1"/>
    <col min="2554" max="2554" width="9.42578125" style="9" bestFit="1" customWidth="1"/>
    <col min="2555" max="2557" width="9.140625" style="9"/>
    <col min="2558" max="2558" width="10.7109375" style="9" bestFit="1" customWidth="1"/>
    <col min="2559" max="2559" width="10.85546875" style="9" bestFit="1" customWidth="1"/>
    <col min="2560" max="2562" width="9.28515625" style="9" bestFit="1" customWidth="1"/>
    <col min="2563" max="2564" width="9.42578125" style="9" bestFit="1" customWidth="1"/>
    <col min="2565" max="2788" width="9.140625" style="9"/>
    <col min="2789" max="2789" width="9.42578125" style="9" bestFit="1" customWidth="1"/>
    <col min="2790" max="2790" width="41.85546875" style="9" bestFit="1" customWidth="1"/>
    <col min="2791" max="2801" width="0" style="9" hidden="1" customWidth="1"/>
    <col min="2802" max="2802" width="11.140625" style="9" bestFit="1" customWidth="1"/>
    <col min="2803" max="2804" width="0" style="9" hidden="1" customWidth="1"/>
    <col min="2805" max="2806" width="11.42578125" style="9" bestFit="1" customWidth="1"/>
    <col min="2807" max="2807" width="11.140625" style="9" customWidth="1"/>
    <col min="2808" max="2808" width="41.85546875" style="9" bestFit="1" customWidth="1"/>
    <col min="2809" max="2809" width="28.42578125" style="9" bestFit="1" customWidth="1"/>
    <col min="2810" max="2810" width="9.42578125" style="9" bestFit="1" customWidth="1"/>
    <col min="2811" max="2813" width="9.140625" style="9"/>
    <col min="2814" max="2814" width="10.7109375" style="9" bestFit="1" customWidth="1"/>
    <col min="2815" max="2815" width="10.85546875" style="9" bestFit="1" customWidth="1"/>
    <col min="2816" max="2818" width="9.28515625" style="9" bestFit="1" customWidth="1"/>
    <col min="2819" max="2820" width="9.42578125" style="9" bestFit="1" customWidth="1"/>
    <col min="2821" max="3044" width="9.140625" style="9"/>
    <col min="3045" max="3045" width="9.42578125" style="9" bestFit="1" customWidth="1"/>
    <col min="3046" max="3046" width="41.85546875" style="9" bestFit="1" customWidth="1"/>
    <col min="3047" max="3057" width="0" style="9" hidden="1" customWidth="1"/>
    <col min="3058" max="3058" width="11.140625" style="9" bestFit="1" customWidth="1"/>
    <col min="3059" max="3060" width="0" style="9" hidden="1" customWidth="1"/>
    <col min="3061" max="3062" width="11.42578125" style="9" bestFit="1" customWidth="1"/>
    <col min="3063" max="3063" width="11.140625" style="9" customWidth="1"/>
    <col min="3064" max="3064" width="41.85546875" style="9" bestFit="1" customWidth="1"/>
    <col min="3065" max="3065" width="28.42578125" style="9" bestFit="1" customWidth="1"/>
    <col min="3066" max="3066" width="9.42578125" style="9" bestFit="1" customWidth="1"/>
    <col min="3067" max="3069" width="9.140625" style="9"/>
    <col min="3070" max="3070" width="10.7109375" style="9" bestFit="1" customWidth="1"/>
    <col min="3071" max="3071" width="10.85546875" style="9" bestFit="1" customWidth="1"/>
    <col min="3072" max="3074" width="9.28515625" style="9" bestFit="1" customWidth="1"/>
    <col min="3075" max="3076" width="9.42578125" style="9" bestFit="1" customWidth="1"/>
    <col min="3077" max="3300" width="9.140625" style="9"/>
    <col min="3301" max="3301" width="9.42578125" style="9" bestFit="1" customWidth="1"/>
    <col min="3302" max="3302" width="41.85546875" style="9" bestFit="1" customWidth="1"/>
    <col min="3303" max="3313" width="0" style="9" hidden="1" customWidth="1"/>
    <col min="3314" max="3314" width="11.140625" style="9" bestFit="1" customWidth="1"/>
    <col min="3315" max="3316" width="0" style="9" hidden="1" customWidth="1"/>
    <col min="3317" max="3318" width="11.42578125" style="9" bestFit="1" customWidth="1"/>
    <col min="3319" max="3319" width="11.140625" style="9" customWidth="1"/>
    <col min="3320" max="3320" width="41.85546875" style="9" bestFit="1" customWidth="1"/>
    <col min="3321" max="3321" width="28.42578125" style="9" bestFit="1" customWidth="1"/>
    <col min="3322" max="3322" width="9.42578125" style="9" bestFit="1" customWidth="1"/>
    <col min="3323" max="3325" width="9.140625" style="9"/>
    <col min="3326" max="3326" width="10.7109375" style="9" bestFit="1" customWidth="1"/>
    <col min="3327" max="3327" width="10.85546875" style="9" bestFit="1" customWidth="1"/>
    <col min="3328" max="3330" width="9.28515625" style="9" bestFit="1" customWidth="1"/>
    <col min="3331" max="3332" width="9.42578125" style="9" bestFit="1" customWidth="1"/>
    <col min="3333" max="3556" width="9.140625" style="9"/>
    <col min="3557" max="3557" width="9.42578125" style="9" bestFit="1" customWidth="1"/>
    <col min="3558" max="3558" width="41.85546875" style="9" bestFit="1" customWidth="1"/>
    <col min="3559" max="3569" width="0" style="9" hidden="1" customWidth="1"/>
    <col min="3570" max="3570" width="11.140625" style="9" bestFit="1" customWidth="1"/>
    <col min="3571" max="3572" width="0" style="9" hidden="1" customWidth="1"/>
    <col min="3573" max="3574" width="11.42578125" style="9" bestFit="1" customWidth="1"/>
    <col min="3575" max="3575" width="11.140625" style="9" customWidth="1"/>
    <col min="3576" max="3576" width="41.85546875" style="9" bestFit="1" customWidth="1"/>
    <col min="3577" max="3577" width="28.42578125" style="9" bestFit="1" customWidth="1"/>
    <col min="3578" max="3578" width="9.42578125" style="9" bestFit="1" customWidth="1"/>
    <col min="3579" max="3581" width="9.140625" style="9"/>
    <col min="3582" max="3582" width="10.7109375" style="9" bestFit="1" customWidth="1"/>
    <col min="3583" max="3583" width="10.85546875" style="9" bestFit="1" customWidth="1"/>
    <col min="3584" max="3586" width="9.28515625" style="9" bestFit="1" customWidth="1"/>
    <col min="3587" max="3588" width="9.42578125" style="9" bestFit="1" customWidth="1"/>
    <col min="3589" max="3812" width="9.140625" style="9"/>
    <col min="3813" max="3813" width="9.42578125" style="9" bestFit="1" customWidth="1"/>
    <col min="3814" max="3814" width="41.85546875" style="9" bestFit="1" customWidth="1"/>
    <col min="3815" max="3825" width="0" style="9" hidden="1" customWidth="1"/>
    <col min="3826" max="3826" width="11.140625" style="9" bestFit="1" customWidth="1"/>
    <col min="3827" max="3828" width="0" style="9" hidden="1" customWidth="1"/>
    <col min="3829" max="3830" width="11.42578125" style="9" bestFit="1" customWidth="1"/>
    <col min="3831" max="3831" width="11.140625" style="9" customWidth="1"/>
    <col min="3832" max="3832" width="41.85546875" style="9" bestFit="1" customWidth="1"/>
    <col min="3833" max="3833" width="28.42578125" style="9" bestFit="1" customWidth="1"/>
    <col min="3834" max="3834" width="9.42578125" style="9" bestFit="1" customWidth="1"/>
    <col min="3835" max="3837" width="9.140625" style="9"/>
    <col min="3838" max="3838" width="10.7109375" style="9" bestFit="1" customWidth="1"/>
    <col min="3839" max="3839" width="10.85546875" style="9" bestFit="1" customWidth="1"/>
    <col min="3840" max="3842" width="9.28515625" style="9" bestFit="1" customWidth="1"/>
    <col min="3843" max="3844" width="9.42578125" style="9" bestFit="1" customWidth="1"/>
    <col min="3845" max="4068" width="9.140625" style="9"/>
    <col min="4069" max="4069" width="9.42578125" style="9" bestFit="1" customWidth="1"/>
    <col min="4070" max="4070" width="41.85546875" style="9" bestFit="1" customWidth="1"/>
    <col min="4071" max="4081" width="0" style="9" hidden="1" customWidth="1"/>
    <col min="4082" max="4082" width="11.140625" style="9" bestFit="1" customWidth="1"/>
    <col min="4083" max="4084" width="0" style="9" hidden="1" customWidth="1"/>
    <col min="4085" max="4086" width="11.42578125" style="9" bestFit="1" customWidth="1"/>
    <col min="4087" max="4087" width="11.140625" style="9" customWidth="1"/>
    <col min="4088" max="4088" width="41.85546875" style="9" bestFit="1" customWidth="1"/>
    <col min="4089" max="4089" width="28.42578125" style="9" bestFit="1" customWidth="1"/>
    <col min="4090" max="4090" width="9.42578125" style="9" bestFit="1" customWidth="1"/>
    <col min="4091" max="4093" width="9.140625" style="9"/>
    <col min="4094" max="4094" width="10.7109375" style="9" bestFit="1" customWidth="1"/>
    <col min="4095" max="4095" width="10.85546875" style="9" bestFit="1" customWidth="1"/>
    <col min="4096" max="4098" width="9.28515625" style="9" bestFit="1" customWidth="1"/>
    <col min="4099" max="4100" width="9.42578125" style="9" bestFit="1" customWidth="1"/>
    <col min="4101" max="4324" width="9.140625" style="9"/>
    <col min="4325" max="4325" width="9.42578125" style="9" bestFit="1" customWidth="1"/>
    <col min="4326" max="4326" width="41.85546875" style="9" bestFit="1" customWidth="1"/>
    <col min="4327" max="4337" width="0" style="9" hidden="1" customWidth="1"/>
    <col min="4338" max="4338" width="11.140625" style="9" bestFit="1" customWidth="1"/>
    <col min="4339" max="4340" width="0" style="9" hidden="1" customWidth="1"/>
    <col min="4341" max="4342" width="11.42578125" style="9" bestFit="1" customWidth="1"/>
    <col min="4343" max="4343" width="11.140625" style="9" customWidth="1"/>
    <col min="4344" max="4344" width="41.85546875" style="9" bestFit="1" customWidth="1"/>
    <col min="4345" max="4345" width="28.42578125" style="9" bestFit="1" customWidth="1"/>
    <col min="4346" max="4346" width="9.42578125" style="9" bestFit="1" customWidth="1"/>
    <col min="4347" max="4349" width="9.140625" style="9"/>
    <col min="4350" max="4350" width="10.7109375" style="9" bestFit="1" customWidth="1"/>
    <col min="4351" max="4351" width="10.85546875" style="9" bestFit="1" customWidth="1"/>
    <col min="4352" max="4354" width="9.28515625" style="9" bestFit="1" customWidth="1"/>
    <col min="4355" max="4356" width="9.42578125" style="9" bestFit="1" customWidth="1"/>
    <col min="4357" max="4580" width="9.140625" style="9"/>
    <col min="4581" max="4581" width="9.42578125" style="9" bestFit="1" customWidth="1"/>
    <col min="4582" max="4582" width="41.85546875" style="9" bestFit="1" customWidth="1"/>
    <col min="4583" max="4593" width="0" style="9" hidden="1" customWidth="1"/>
    <col min="4594" max="4594" width="11.140625" style="9" bestFit="1" customWidth="1"/>
    <col min="4595" max="4596" width="0" style="9" hidden="1" customWidth="1"/>
    <col min="4597" max="4598" width="11.42578125" style="9" bestFit="1" customWidth="1"/>
    <col min="4599" max="4599" width="11.140625" style="9" customWidth="1"/>
    <col min="4600" max="4600" width="41.85546875" style="9" bestFit="1" customWidth="1"/>
    <col min="4601" max="4601" width="28.42578125" style="9" bestFit="1" customWidth="1"/>
    <col min="4602" max="4602" width="9.42578125" style="9" bestFit="1" customWidth="1"/>
    <col min="4603" max="4605" width="9.140625" style="9"/>
    <col min="4606" max="4606" width="10.7109375" style="9" bestFit="1" customWidth="1"/>
    <col min="4607" max="4607" width="10.85546875" style="9" bestFit="1" customWidth="1"/>
    <col min="4608" max="4610" width="9.28515625" style="9" bestFit="1" customWidth="1"/>
    <col min="4611" max="4612" width="9.42578125" style="9" bestFit="1" customWidth="1"/>
    <col min="4613" max="4836" width="9.140625" style="9"/>
    <col min="4837" max="4837" width="9.42578125" style="9" bestFit="1" customWidth="1"/>
    <col min="4838" max="4838" width="41.85546875" style="9" bestFit="1" customWidth="1"/>
    <col min="4839" max="4849" width="0" style="9" hidden="1" customWidth="1"/>
    <col min="4850" max="4850" width="11.140625" style="9" bestFit="1" customWidth="1"/>
    <col min="4851" max="4852" width="0" style="9" hidden="1" customWidth="1"/>
    <col min="4853" max="4854" width="11.42578125" style="9" bestFit="1" customWidth="1"/>
    <col min="4855" max="4855" width="11.140625" style="9" customWidth="1"/>
    <col min="4856" max="4856" width="41.85546875" style="9" bestFit="1" customWidth="1"/>
    <col min="4857" max="4857" width="28.42578125" style="9" bestFit="1" customWidth="1"/>
    <col min="4858" max="4858" width="9.42578125" style="9" bestFit="1" customWidth="1"/>
    <col min="4859" max="4861" width="9.140625" style="9"/>
    <col min="4862" max="4862" width="10.7109375" style="9" bestFit="1" customWidth="1"/>
    <col min="4863" max="4863" width="10.85546875" style="9" bestFit="1" customWidth="1"/>
    <col min="4864" max="4866" width="9.28515625" style="9" bestFit="1" customWidth="1"/>
    <col min="4867" max="4868" width="9.42578125" style="9" bestFit="1" customWidth="1"/>
    <col min="4869" max="5092" width="9.140625" style="9"/>
    <col min="5093" max="5093" width="9.42578125" style="9" bestFit="1" customWidth="1"/>
    <col min="5094" max="5094" width="41.85546875" style="9" bestFit="1" customWidth="1"/>
    <col min="5095" max="5105" width="0" style="9" hidden="1" customWidth="1"/>
    <col min="5106" max="5106" width="11.140625" style="9" bestFit="1" customWidth="1"/>
    <col min="5107" max="5108" width="0" style="9" hidden="1" customWidth="1"/>
    <col min="5109" max="5110" width="11.42578125" style="9" bestFit="1" customWidth="1"/>
    <col min="5111" max="5111" width="11.140625" style="9" customWidth="1"/>
    <col min="5112" max="5112" width="41.85546875" style="9" bestFit="1" customWidth="1"/>
    <col min="5113" max="5113" width="28.42578125" style="9" bestFit="1" customWidth="1"/>
    <col min="5114" max="5114" width="9.42578125" style="9" bestFit="1" customWidth="1"/>
    <col min="5115" max="5117" width="9.140625" style="9"/>
    <col min="5118" max="5118" width="10.7109375" style="9" bestFit="1" customWidth="1"/>
    <col min="5119" max="5119" width="10.85546875" style="9" bestFit="1" customWidth="1"/>
    <col min="5120" max="5122" width="9.28515625" style="9" bestFit="1" customWidth="1"/>
    <col min="5123" max="5124" width="9.42578125" style="9" bestFit="1" customWidth="1"/>
    <col min="5125" max="5348" width="9.140625" style="9"/>
    <col min="5349" max="5349" width="9.42578125" style="9" bestFit="1" customWidth="1"/>
    <col min="5350" max="5350" width="41.85546875" style="9" bestFit="1" customWidth="1"/>
    <col min="5351" max="5361" width="0" style="9" hidden="1" customWidth="1"/>
    <col min="5362" max="5362" width="11.140625" style="9" bestFit="1" customWidth="1"/>
    <col min="5363" max="5364" width="0" style="9" hidden="1" customWidth="1"/>
    <col min="5365" max="5366" width="11.42578125" style="9" bestFit="1" customWidth="1"/>
    <col min="5367" max="5367" width="11.140625" style="9" customWidth="1"/>
    <col min="5368" max="5368" width="41.85546875" style="9" bestFit="1" customWidth="1"/>
    <col min="5369" max="5369" width="28.42578125" style="9" bestFit="1" customWidth="1"/>
    <col min="5370" max="5370" width="9.42578125" style="9" bestFit="1" customWidth="1"/>
    <col min="5371" max="5373" width="9.140625" style="9"/>
    <col min="5374" max="5374" width="10.7109375" style="9" bestFit="1" customWidth="1"/>
    <col min="5375" max="5375" width="10.85546875" style="9" bestFit="1" customWidth="1"/>
    <col min="5376" max="5378" width="9.28515625" style="9" bestFit="1" customWidth="1"/>
    <col min="5379" max="5380" width="9.42578125" style="9" bestFit="1" customWidth="1"/>
    <col min="5381" max="5604" width="9.140625" style="9"/>
    <col min="5605" max="5605" width="9.42578125" style="9" bestFit="1" customWidth="1"/>
    <col min="5606" max="5606" width="41.85546875" style="9" bestFit="1" customWidth="1"/>
    <col min="5607" max="5617" width="0" style="9" hidden="1" customWidth="1"/>
    <col min="5618" max="5618" width="11.140625" style="9" bestFit="1" customWidth="1"/>
    <col min="5619" max="5620" width="0" style="9" hidden="1" customWidth="1"/>
    <col min="5621" max="5622" width="11.42578125" style="9" bestFit="1" customWidth="1"/>
    <col min="5623" max="5623" width="11.140625" style="9" customWidth="1"/>
    <col min="5624" max="5624" width="41.85546875" style="9" bestFit="1" customWidth="1"/>
    <col min="5625" max="5625" width="28.42578125" style="9" bestFit="1" customWidth="1"/>
    <col min="5626" max="5626" width="9.42578125" style="9" bestFit="1" customWidth="1"/>
    <col min="5627" max="5629" width="9.140625" style="9"/>
    <col min="5630" max="5630" width="10.7109375" style="9" bestFit="1" customWidth="1"/>
    <col min="5631" max="5631" width="10.85546875" style="9" bestFit="1" customWidth="1"/>
    <col min="5632" max="5634" width="9.28515625" style="9" bestFit="1" customWidth="1"/>
    <col min="5635" max="5636" width="9.42578125" style="9" bestFit="1" customWidth="1"/>
    <col min="5637" max="5860" width="9.140625" style="9"/>
    <col min="5861" max="5861" width="9.42578125" style="9" bestFit="1" customWidth="1"/>
    <col min="5862" max="5862" width="41.85546875" style="9" bestFit="1" customWidth="1"/>
    <col min="5863" max="5873" width="0" style="9" hidden="1" customWidth="1"/>
    <col min="5874" max="5874" width="11.140625" style="9" bestFit="1" customWidth="1"/>
    <col min="5875" max="5876" width="0" style="9" hidden="1" customWidth="1"/>
    <col min="5877" max="5878" width="11.42578125" style="9" bestFit="1" customWidth="1"/>
    <col min="5879" max="5879" width="11.140625" style="9" customWidth="1"/>
    <col min="5880" max="5880" width="41.85546875" style="9" bestFit="1" customWidth="1"/>
    <col min="5881" max="5881" width="28.42578125" style="9" bestFit="1" customWidth="1"/>
    <col min="5882" max="5882" width="9.42578125" style="9" bestFit="1" customWidth="1"/>
    <col min="5883" max="5885" width="9.140625" style="9"/>
    <col min="5886" max="5886" width="10.7109375" style="9" bestFit="1" customWidth="1"/>
    <col min="5887" max="5887" width="10.85546875" style="9" bestFit="1" customWidth="1"/>
    <col min="5888" max="5890" width="9.28515625" style="9" bestFit="1" customWidth="1"/>
    <col min="5891" max="5892" width="9.42578125" style="9" bestFit="1" customWidth="1"/>
    <col min="5893" max="6116" width="9.140625" style="9"/>
    <col min="6117" max="6117" width="9.42578125" style="9" bestFit="1" customWidth="1"/>
    <col min="6118" max="6118" width="41.85546875" style="9" bestFit="1" customWidth="1"/>
    <col min="6119" max="6129" width="0" style="9" hidden="1" customWidth="1"/>
    <col min="6130" max="6130" width="11.140625" style="9" bestFit="1" customWidth="1"/>
    <col min="6131" max="6132" width="0" style="9" hidden="1" customWidth="1"/>
    <col min="6133" max="6134" width="11.42578125" style="9" bestFit="1" customWidth="1"/>
    <col min="6135" max="6135" width="11.140625" style="9" customWidth="1"/>
    <col min="6136" max="6136" width="41.85546875" style="9" bestFit="1" customWidth="1"/>
    <col min="6137" max="6137" width="28.42578125" style="9" bestFit="1" customWidth="1"/>
    <col min="6138" max="6138" width="9.42578125" style="9" bestFit="1" customWidth="1"/>
    <col min="6139" max="6141" width="9.140625" style="9"/>
    <col min="6142" max="6142" width="10.7109375" style="9" bestFit="1" customWidth="1"/>
    <col min="6143" max="6143" width="10.85546875" style="9" bestFit="1" customWidth="1"/>
    <col min="6144" max="6146" width="9.28515625" style="9" bestFit="1" customWidth="1"/>
    <col min="6147" max="6148" width="9.42578125" style="9" bestFit="1" customWidth="1"/>
    <col min="6149" max="6372" width="9.140625" style="9"/>
    <col min="6373" max="6373" width="9.42578125" style="9" bestFit="1" customWidth="1"/>
    <col min="6374" max="6374" width="41.85546875" style="9" bestFit="1" customWidth="1"/>
    <col min="6375" max="6385" width="0" style="9" hidden="1" customWidth="1"/>
    <col min="6386" max="6386" width="11.140625" style="9" bestFit="1" customWidth="1"/>
    <col min="6387" max="6388" width="0" style="9" hidden="1" customWidth="1"/>
    <col min="6389" max="6390" width="11.42578125" style="9" bestFit="1" customWidth="1"/>
    <col min="6391" max="6391" width="11.140625" style="9" customWidth="1"/>
    <col min="6392" max="6392" width="41.85546875" style="9" bestFit="1" customWidth="1"/>
    <col min="6393" max="6393" width="28.42578125" style="9" bestFit="1" customWidth="1"/>
    <col min="6394" max="6394" width="9.42578125" style="9" bestFit="1" customWidth="1"/>
    <col min="6395" max="6397" width="9.140625" style="9"/>
    <col min="6398" max="6398" width="10.7109375" style="9" bestFit="1" customWidth="1"/>
    <col min="6399" max="6399" width="10.85546875" style="9" bestFit="1" customWidth="1"/>
    <col min="6400" max="6402" width="9.28515625" style="9" bestFit="1" customWidth="1"/>
    <col min="6403" max="6404" width="9.42578125" style="9" bestFit="1" customWidth="1"/>
    <col min="6405" max="6628" width="9.140625" style="9"/>
    <col min="6629" max="6629" width="9.42578125" style="9" bestFit="1" customWidth="1"/>
    <col min="6630" max="6630" width="41.85546875" style="9" bestFit="1" customWidth="1"/>
    <col min="6631" max="6641" width="0" style="9" hidden="1" customWidth="1"/>
    <col min="6642" max="6642" width="11.140625" style="9" bestFit="1" customWidth="1"/>
    <col min="6643" max="6644" width="0" style="9" hidden="1" customWidth="1"/>
    <col min="6645" max="6646" width="11.42578125" style="9" bestFit="1" customWidth="1"/>
    <col min="6647" max="6647" width="11.140625" style="9" customWidth="1"/>
    <col min="6648" max="6648" width="41.85546875" style="9" bestFit="1" customWidth="1"/>
    <col min="6649" max="6649" width="28.42578125" style="9" bestFit="1" customWidth="1"/>
    <col min="6650" max="6650" width="9.42578125" style="9" bestFit="1" customWidth="1"/>
    <col min="6651" max="6653" width="9.140625" style="9"/>
    <col min="6654" max="6654" width="10.7109375" style="9" bestFit="1" customWidth="1"/>
    <col min="6655" max="6655" width="10.85546875" style="9" bestFit="1" customWidth="1"/>
    <col min="6656" max="6658" width="9.28515625" style="9" bestFit="1" customWidth="1"/>
    <col min="6659" max="6660" width="9.42578125" style="9" bestFit="1" customWidth="1"/>
    <col min="6661" max="6884" width="9.140625" style="9"/>
    <col min="6885" max="6885" width="9.42578125" style="9" bestFit="1" customWidth="1"/>
    <col min="6886" max="6886" width="41.85546875" style="9" bestFit="1" customWidth="1"/>
    <col min="6887" max="6897" width="0" style="9" hidden="1" customWidth="1"/>
    <col min="6898" max="6898" width="11.140625" style="9" bestFit="1" customWidth="1"/>
    <col min="6899" max="6900" width="0" style="9" hidden="1" customWidth="1"/>
    <col min="6901" max="6902" width="11.42578125" style="9" bestFit="1" customWidth="1"/>
    <col min="6903" max="6903" width="11.140625" style="9" customWidth="1"/>
    <col min="6904" max="6904" width="41.85546875" style="9" bestFit="1" customWidth="1"/>
    <col min="6905" max="6905" width="28.42578125" style="9" bestFit="1" customWidth="1"/>
    <col min="6906" max="6906" width="9.42578125" style="9" bestFit="1" customWidth="1"/>
    <col min="6907" max="6909" width="9.140625" style="9"/>
    <col min="6910" max="6910" width="10.7109375" style="9" bestFit="1" customWidth="1"/>
    <col min="6911" max="6911" width="10.85546875" style="9" bestFit="1" customWidth="1"/>
    <col min="6912" max="6914" width="9.28515625" style="9" bestFit="1" customWidth="1"/>
    <col min="6915" max="6916" width="9.42578125" style="9" bestFit="1" customWidth="1"/>
    <col min="6917" max="7140" width="9.140625" style="9"/>
    <col min="7141" max="7141" width="9.42578125" style="9" bestFit="1" customWidth="1"/>
    <col min="7142" max="7142" width="41.85546875" style="9" bestFit="1" customWidth="1"/>
    <col min="7143" max="7153" width="0" style="9" hidden="1" customWidth="1"/>
    <col min="7154" max="7154" width="11.140625" style="9" bestFit="1" customWidth="1"/>
    <col min="7155" max="7156" width="0" style="9" hidden="1" customWidth="1"/>
    <col min="7157" max="7158" width="11.42578125" style="9" bestFit="1" customWidth="1"/>
    <col min="7159" max="7159" width="11.140625" style="9" customWidth="1"/>
    <col min="7160" max="7160" width="41.85546875" style="9" bestFit="1" customWidth="1"/>
    <col min="7161" max="7161" width="28.42578125" style="9" bestFit="1" customWidth="1"/>
    <col min="7162" max="7162" width="9.42578125" style="9" bestFit="1" customWidth="1"/>
    <col min="7163" max="7165" width="9.140625" style="9"/>
    <col min="7166" max="7166" width="10.7109375" style="9" bestFit="1" customWidth="1"/>
    <col min="7167" max="7167" width="10.85546875" style="9" bestFit="1" customWidth="1"/>
    <col min="7168" max="7170" width="9.28515625" style="9" bestFit="1" customWidth="1"/>
    <col min="7171" max="7172" width="9.42578125" style="9" bestFit="1" customWidth="1"/>
    <col min="7173" max="7396" width="9.140625" style="9"/>
    <col min="7397" max="7397" width="9.42578125" style="9" bestFit="1" customWidth="1"/>
    <col min="7398" max="7398" width="41.85546875" style="9" bestFit="1" customWidth="1"/>
    <col min="7399" max="7409" width="0" style="9" hidden="1" customWidth="1"/>
    <col min="7410" max="7410" width="11.140625" style="9" bestFit="1" customWidth="1"/>
    <col min="7411" max="7412" width="0" style="9" hidden="1" customWidth="1"/>
    <col min="7413" max="7414" width="11.42578125" style="9" bestFit="1" customWidth="1"/>
    <col min="7415" max="7415" width="11.140625" style="9" customWidth="1"/>
    <col min="7416" max="7416" width="41.85546875" style="9" bestFit="1" customWidth="1"/>
    <col min="7417" max="7417" width="28.42578125" style="9" bestFit="1" customWidth="1"/>
    <col min="7418" max="7418" width="9.42578125" style="9" bestFit="1" customWidth="1"/>
    <col min="7419" max="7421" width="9.140625" style="9"/>
    <col min="7422" max="7422" width="10.7109375" style="9" bestFit="1" customWidth="1"/>
    <col min="7423" max="7423" width="10.85546875" style="9" bestFit="1" customWidth="1"/>
    <col min="7424" max="7426" width="9.28515625" style="9" bestFit="1" customWidth="1"/>
    <col min="7427" max="7428" width="9.42578125" style="9" bestFit="1" customWidth="1"/>
    <col min="7429" max="7652" width="9.140625" style="9"/>
    <col min="7653" max="7653" width="9.42578125" style="9" bestFit="1" customWidth="1"/>
    <col min="7654" max="7654" width="41.85546875" style="9" bestFit="1" customWidth="1"/>
    <col min="7655" max="7665" width="0" style="9" hidden="1" customWidth="1"/>
    <col min="7666" max="7666" width="11.140625" style="9" bestFit="1" customWidth="1"/>
    <col min="7667" max="7668" width="0" style="9" hidden="1" customWidth="1"/>
    <col min="7669" max="7670" width="11.42578125" style="9" bestFit="1" customWidth="1"/>
    <col min="7671" max="7671" width="11.140625" style="9" customWidth="1"/>
    <col min="7672" max="7672" width="41.85546875" style="9" bestFit="1" customWidth="1"/>
    <col min="7673" max="7673" width="28.42578125" style="9" bestFit="1" customWidth="1"/>
    <col min="7674" max="7674" width="9.42578125" style="9" bestFit="1" customWidth="1"/>
    <col min="7675" max="7677" width="9.140625" style="9"/>
    <col min="7678" max="7678" width="10.7109375" style="9" bestFit="1" customWidth="1"/>
    <col min="7679" max="7679" width="10.85546875" style="9" bestFit="1" customWidth="1"/>
    <col min="7680" max="7682" width="9.28515625" style="9" bestFit="1" customWidth="1"/>
    <col min="7683" max="7684" width="9.42578125" style="9" bestFit="1" customWidth="1"/>
    <col min="7685" max="7908" width="9.140625" style="9"/>
    <col min="7909" max="7909" width="9.42578125" style="9" bestFit="1" customWidth="1"/>
    <col min="7910" max="7910" width="41.85546875" style="9" bestFit="1" customWidth="1"/>
    <col min="7911" max="7921" width="0" style="9" hidden="1" customWidth="1"/>
    <col min="7922" max="7922" width="11.140625" style="9" bestFit="1" customWidth="1"/>
    <col min="7923" max="7924" width="0" style="9" hidden="1" customWidth="1"/>
    <col min="7925" max="7926" width="11.42578125" style="9" bestFit="1" customWidth="1"/>
    <col min="7927" max="7927" width="11.140625" style="9" customWidth="1"/>
    <col min="7928" max="7928" width="41.85546875" style="9" bestFit="1" customWidth="1"/>
    <col min="7929" max="7929" width="28.42578125" style="9" bestFit="1" customWidth="1"/>
    <col min="7930" max="7930" width="9.42578125" style="9" bestFit="1" customWidth="1"/>
    <col min="7931" max="7933" width="9.140625" style="9"/>
    <col min="7934" max="7934" width="10.7109375" style="9" bestFit="1" customWidth="1"/>
    <col min="7935" max="7935" width="10.85546875" style="9" bestFit="1" customWidth="1"/>
    <col min="7936" max="7938" width="9.28515625" style="9" bestFit="1" customWidth="1"/>
    <col min="7939" max="7940" width="9.42578125" style="9" bestFit="1" customWidth="1"/>
    <col min="7941" max="8164" width="9.140625" style="9"/>
    <col min="8165" max="8165" width="9.42578125" style="9" bestFit="1" customWidth="1"/>
    <col min="8166" max="8166" width="41.85546875" style="9" bestFit="1" customWidth="1"/>
    <col min="8167" max="8177" width="0" style="9" hidden="1" customWidth="1"/>
    <col min="8178" max="8178" width="11.140625" style="9" bestFit="1" customWidth="1"/>
    <col min="8179" max="8180" width="0" style="9" hidden="1" customWidth="1"/>
    <col min="8181" max="8182" width="11.42578125" style="9" bestFit="1" customWidth="1"/>
    <col min="8183" max="8183" width="11.140625" style="9" customWidth="1"/>
    <col min="8184" max="8184" width="41.85546875" style="9" bestFit="1" customWidth="1"/>
    <col min="8185" max="8185" width="28.42578125" style="9" bestFit="1" customWidth="1"/>
    <col min="8186" max="8186" width="9.42578125" style="9" bestFit="1" customWidth="1"/>
    <col min="8187" max="8189" width="9.140625" style="9"/>
    <col min="8190" max="8190" width="10.7109375" style="9" bestFit="1" customWidth="1"/>
    <col min="8191" max="8191" width="10.85546875" style="9" bestFit="1" customWidth="1"/>
    <col min="8192" max="8194" width="9.28515625" style="9" bestFit="1" customWidth="1"/>
    <col min="8195" max="8196" width="9.42578125" style="9" bestFit="1" customWidth="1"/>
    <col min="8197" max="8420" width="9.140625" style="9"/>
    <col min="8421" max="8421" width="9.42578125" style="9" bestFit="1" customWidth="1"/>
    <col min="8422" max="8422" width="41.85546875" style="9" bestFit="1" customWidth="1"/>
    <col min="8423" max="8433" width="0" style="9" hidden="1" customWidth="1"/>
    <col min="8434" max="8434" width="11.140625" style="9" bestFit="1" customWidth="1"/>
    <col min="8435" max="8436" width="0" style="9" hidden="1" customWidth="1"/>
    <col min="8437" max="8438" width="11.42578125" style="9" bestFit="1" customWidth="1"/>
    <col min="8439" max="8439" width="11.140625" style="9" customWidth="1"/>
    <col min="8440" max="8440" width="41.85546875" style="9" bestFit="1" customWidth="1"/>
    <col min="8441" max="8441" width="28.42578125" style="9" bestFit="1" customWidth="1"/>
    <col min="8442" max="8442" width="9.42578125" style="9" bestFit="1" customWidth="1"/>
    <col min="8443" max="8445" width="9.140625" style="9"/>
    <col min="8446" max="8446" width="10.7109375" style="9" bestFit="1" customWidth="1"/>
    <col min="8447" max="8447" width="10.85546875" style="9" bestFit="1" customWidth="1"/>
    <col min="8448" max="8450" width="9.28515625" style="9" bestFit="1" customWidth="1"/>
    <col min="8451" max="8452" width="9.42578125" style="9" bestFit="1" customWidth="1"/>
    <col min="8453" max="8676" width="9.140625" style="9"/>
    <col min="8677" max="8677" width="9.42578125" style="9" bestFit="1" customWidth="1"/>
    <col min="8678" max="8678" width="41.85546875" style="9" bestFit="1" customWidth="1"/>
    <col min="8679" max="8689" width="0" style="9" hidden="1" customWidth="1"/>
    <col min="8690" max="8690" width="11.140625" style="9" bestFit="1" customWidth="1"/>
    <col min="8691" max="8692" width="0" style="9" hidden="1" customWidth="1"/>
    <col min="8693" max="8694" width="11.42578125" style="9" bestFit="1" customWidth="1"/>
    <col min="8695" max="8695" width="11.140625" style="9" customWidth="1"/>
    <col min="8696" max="8696" width="41.85546875" style="9" bestFit="1" customWidth="1"/>
    <col min="8697" max="8697" width="28.42578125" style="9" bestFit="1" customWidth="1"/>
    <col min="8698" max="8698" width="9.42578125" style="9" bestFit="1" customWidth="1"/>
    <col min="8699" max="8701" width="9.140625" style="9"/>
    <col min="8702" max="8702" width="10.7109375" style="9" bestFit="1" customWidth="1"/>
    <col min="8703" max="8703" width="10.85546875" style="9" bestFit="1" customWidth="1"/>
    <col min="8704" max="8706" width="9.28515625" style="9" bestFit="1" customWidth="1"/>
    <col min="8707" max="8708" width="9.42578125" style="9" bestFit="1" customWidth="1"/>
    <col min="8709" max="8932" width="9.140625" style="9"/>
    <col min="8933" max="8933" width="9.42578125" style="9" bestFit="1" customWidth="1"/>
    <col min="8934" max="8934" width="41.85546875" style="9" bestFit="1" customWidth="1"/>
    <col min="8935" max="8945" width="0" style="9" hidden="1" customWidth="1"/>
    <col min="8946" max="8946" width="11.140625" style="9" bestFit="1" customWidth="1"/>
    <col min="8947" max="8948" width="0" style="9" hidden="1" customWidth="1"/>
    <col min="8949" max="8950" width="11.42578125" style="9" bestFit="1" customWidth="1"/>
    <col min="8951" max="8951" width="11.140625" style="9" customWidth="1"/>
    <col min="8952" max="8952" width="41.85546875" style="9" bestFit="1" customWidth="1"/>
    <col min="8953" max="8953" width="28.42578125" style="9" bestFit="1" customWidth="1"/>
    <col min="8954" max="8954" width="9.42578125" style="9" bestFit="1" customWidth="1"/>
    <col min="8955" max="8957" width="9.140625" style="9"/>
    <col min="8958" max="8958" width="10.7109375" style="9" bestFit="1" customWidth="1"/>
    <col min="8959" max="8959" width="10.85546875" style="9" bestFit="1" customWidth="1"/>
    <col min="8960" max="8962" width="9.28515625" style="9" bestFit="1" customWidth="1"/>
    <col min="8963" max="8964" width="9.42578125" style="9" bestFit="1" customWidth="1"/>
    <col min="8965" max="9188" width="9.140625" style="9"/>
    <col min="9189" max="9189" width="9.42578125" style="9" bestFit="1" customWidth="1"/>
    <col min="9190" max="9190" width="41.85546875" style="9" bestFit="1" customWidth="1"/>
    <col min="9191" max="9201" width="0" style="9" hidden="1" customWidth="1"/>
    <col min="9202" max="9202" width="11.140625" style="9" bestFit="1" customWidth="1"/>
    <col min="9203" max="9204" width="0" style="9" hidden="1" customWidth="1"/>
    <col min="9205" max="9206" width="11.42578125" style="9" bestFit="1" customWidth="1"/>
    <col min="9207" max="9207" width="11.140625" style="9" customWidth="1"/>
    <col min="9208" max="9208" width="41.85546875" style="9" bestFit="1" customWidth="1"/>
    <col min="9209" max="9209" width="28.42578125" style="9" bestFit="1" customWidth="1"/>
    <col min="9210" max="9210" width="9.42578125" style="9" bestFit="1" customWidth="1"/>
    <col min="9211" max="9213" width="9.140625" style="9"/>
    <col min="9214" max="9214" width="10.7109375" style="9" bestFit="1" customWidth="1"/>
    <col min="9215" max="9215" width="10.85546875" style="9" bestFit="1" customWidth="1"/>
    <col min="9216" max="9218" width="9.28515625" style="9" bestFit="1" customWidth="1"/>
    <col min="9219" max="9220" width="9.42578125" style="9" bestFit="1" customWidth="1"/>
    <col min="9221" max="9444" width="9.140625" style="9"/>
    <col min="9445" max="9445" width="9.42578125" style="9" bestFit="1" customWidth="1"/>
    <col min="9446" max="9446" width="41.85546875" style="9" bestFit="1" customWidth="1"/>
    <col min="9447" max="9457" width="0" style="9" hidden="1" customWidth="1"/>
    <col min="9458" max="9458" width="11.140625" style="9" bestFit="1" customWidth="1"/>
    <col min="9459" max="9460" width="0" style="9" hidden="1" customWidth="1"/>
    <col min="9461" max="9462" width="11.42578125" style="9" bestFit="1" customWidth="1"/>
    <col min="9463" max="9463" width="11.140625" style="9" customWidth="1"/>
    <col min="9464" max="9464" width="41.85546875" style="9" bestFit="1" customWidth="1"/>
    <col min="9465" max="9465" width="28.42578125" style="9" bestFit="1" customWidth="1"/>
    <col min="9466" max="9466" width="9.42578125" style="9" bestFit="1" customWidth="1"/>
    <col min="9467" max="9469" width="9.140625" style="9"/>
    <col min="9470" max="9470" width="10.7109375" style="9" bestFit="1" customWidth="1"/>
    <col min="9471" max="9471" width="10.85546875" style="9" bestFit="1" customWidth="1"/>
    <col min="9472" max="9474" width="9.28515625" style="9" bestFit="1" customWidth="1"/>
    <col min="9475" max="9476" width="9.42578125" style="9" bestFit="1" customWidth="1"/>
    <col min="9477" max="9700" width="9.140625" style="9"/>
    <col min="9701" max="9701" width="9.42578125" style="9" bestFit="1" customWidth="1"/>
    <col min="9702" max="9702" width="41.85546875" style="9" bestFit="1" customWidth="1"/>
    <col min="9703" max="9713" width="0" style="9" hidden="1" customWidth="1"/>
    <col min="9714" max="9714" width="11.140625" style="9" bestFit="1" customWidth="1"/>
    <col min="9715" max="9716" width="0" style="9" hidden="1" customWidth="1"/>
    <col min="9717" max="9718" width="11.42578125" style="9" bestFit="1" customWidth="1"/>
    <col min="9719" max="9719" width="11.140625" style="9" customWidth="1"/>
    <col min="9720" max="9720" width="41.85546875" style="9" bestFit="1" customWidth="1"/>
    <col min="9721" max="9721" width="28.42578125" style="9" bestFit="1" customWidth="1"/>
    <col min="9722" max="9722" width="9.42578125" style="9" bestFit="1" customWidth="1"/>
    <col min="9723" max="9725" width="9.140625" style="9"/>
    <col min="9726" max="9726" width="10.7109375" style="9" bestFit="1" customWidth="1"/>
    <col min="9727" max="9727" width="10.85546875" style="9" bestFit="1" customWidth="1"/>
    <col min="9728" max="9730" width="9.28515625" style="9" bestFit="1" customWidth="1"/>
    <col min="9731" max="9732" width="9.42578125" style="9" bestFit="1" customWidth="1"/>
    <col min="9733" max="9956" width="9.140625" style="9"/>
    <col min="9957" max="9957" width="9.42578125" style="9" bestFit="1" customWidth="1"/>
    <col min="9958" max="9958" width="41.85546875" style="9" bestFit="1" customWidth="1"/>
    <col min="9959" max="9969" width="0" style="9" hidden="1" customWidth="1"/>
    <col min="9970" max="9970" width="11.140625" style="9" bestFit="1" customWidth="1"/>
    <col min="9971" max="9972" width="0" style="9" hidden="1" customWidth="1"/>
    <col min="9973" max="9974" width="11.42578125" style="9" bestFit="1" customWidth="1"/>
    <col min="9975" max="9975" width="11.140625" style="9" customWidth="1"/>
    <col min="9976" max="9976" width="41.85546875" style="9" bestFit="1" customWidth="1"/>
    <col min="9977" max="9977" width="28.42578125" style="9" bestFit="1" customWidth="1"/>
    <col min="9978" max="9978" width="9.42578125" style="9" bestFit="1" customWidth="1"/>
    <col min="9979" max="9981" width="9.140625" style="9"/>
    <col min="9982" max="9982" width="10.7109375" style="9" bestFit="1" customWidth="1"/>
    <col min="9983" max="9983" width="10.85546875" style="9" bestFit="1" customWidth="1"/>
    <col min="9984" max="9986" width="9.28515625" style="9" bestFit="1" customWidth="1"/>
    <col min="9987" max="9988" width="9.42578125" style="9" bestFit="1" customWidth="1"/>
    <col min="9989" max="10212" width="9.140625" style="9"/>
    <col min="10213" max="10213" width="9.42578125" style="9" bestFit="1" customWidth="1"/>
    <col min="10214" max="10214" width="41.85546875" style="9" bestFit="1" customWidth="1"/>
    <col min="10215" max="10225" width="0" style="9" hidden="1" customWidth="1"/>
    <col min="10226" max="10226" width="11.140625" style="9" bestFit="1" customWidth="1"/>
    <col min="10227" max="10228" width="0" style="9" hidden="1" customWidth="1"/>
    <col min="10229" max="10230" width="11.42578125" style="9" bestFit="1" customWidth="1"/>
    <col min="10231" max="10231" width="11.140625" style="9" customWidth="1"/>
    <col min="10232" max="10232" width="41.85546875" style="9" bestFit="1" customWidth="1"/>
    <col min="10233" max="10233" width="28.42578125" style="9" bestFit="1" customWidth="1"/>
    <col min="10234" max="10234" width="9.42578125" style="9" bestFit="1" customWidth="1"/>
    <col min="10235" max="10237" width="9.140625" style="9"/>
    <col min="10238" max="10238" width="10.7109375" style="9" bestFit="1" customWidth="1"/>
    <col min="10239" max="10239" width="10.85546875" style="9" bestFit="1" customWidth="1"/>
    <col min="10240" max="10242" width="9.28515625" style="9" bestFit="1" customWidth="1"/>
    <col min="10243" max="10244" width="9.42578125" style="9" bestFit="1" customWidth="1"/>
    <col min="10245" max="10468" width="9.140625" style="9"/>
    <col min="10469" max="10469" width="9.42578125" style="9" bestFit="1" customWidth="1"/>
    <col min="10470" max="10470" width="41.85546875" style="9" bestFit="1" customWidth="1"/>
    <col min="10471" max="10481" width="0" style="9" hidden="1" customWidth="1"/>
    <col min="10482" max="10482" width="11.140625" style="9" bestFit="1" customWidth="1"/>
    <col min="10483" max="10484" width="0" style="9" hidden="1" customWidth="1"/>
    <col min="10485" max="10486" width="11.42578125" style="9" bestFit="1" customWidth="1"/>
    <col min="10487" max="10487" width="11.140625" style="9" customWidth="1"/>
    <col min="10488" max="10488" width="41.85546875" style="9" bestFit="1" customWidth="1"/>
    <col min="10489" max="10489" width="28.42578125" style="9" bestFit="1" customWidth="1"/>
    <col min="10490" max="10490" width="9.42578125" style="9" bestFit="1" customWidth="1"/>
    <col min="10491" max="10493" width="9.140625" style="9"/>
    <col min="10494" max="10494" width="10.7109375" style="9" bestFit="1" customWidth="1"/>
    <col min="10495" max="10495" width="10.85546875" style="9" bestFit="1" customWidth="1"/>
    <col min="10496" max="10498" width="9.28515625" style="9" bestFit="1" customWidth="1"/>
    <col min="10499" max="10500" width="9.42578125" style="9" bestFit="1" customWidth="1"/>
    <col min="10501" max="10724" width="9.140625" style="9"/>
    <col min="10725" max="10725" width="9.42578125" style="9" bestFit="1" customWidth="1"/>
    <col min="10726" max="10726" width="41.85546875" style="9" bestFit="1" customWidth="1"/>
    <col min="10727" max="10737" width="0" style="9" hidden="1" customWidth="1"/>
    <col min="10738" max="10738" width="11.140625" style="9" bestFit="1" customWidth="1"/>
    <col min="10739" max="10740" width="0" style="9" hidden="1" customWidth="1"/>
    <col min="10741" max="10742" width="11.42578125" style="9" bestFit="1" customWidth="1"/>
    <col min="10743" max="10743" width="11.140625" style="9" customWidth="1"/>
    <col min="10744" max="10744" width="41.85546875" style="9" bestFit="1" customWidth="1"/>
    <col min="10745" max="10745" width="28.42578125" style="9" bestFit="1" customWidth="1"/>
    <col min="10746" max="10746" width="9.42578125" style="9" bestFit="1" customWidth="1"/>
    <col min="10747" max="10749" width="9.140625" style="9"/>
    <col min="10750" max="10750" width="10.7109375" style="9" bestFit="1" customWidth="1"/>
    <col min="10751" max="10751" width="10.85546875" style="9" bestFit="1" customWidth="1"/>
    <col min="10752" max="10754" width="9.28515625" style="9" bestFit="1" customWidth="1"/>
    <col min="10755" max="10756" width="9.42578125" style="9" bestFit="1" customWidth="1"/>
    <col min="10757" max="10980" width="9.140625" style="9"/>
    <col min="10981" max="10981" width="9.42578125" style="9" bestFit="1" customWidth="1"/>
    <col min="10982" max="10982" width="41.85546875" style="9" bestFit="1" customWidth="1"/>
    <col min="10983" max="10993" width="0" style="9" hidden="1" customWidth="1"/>
    <col min="10994" max="10994" width="11.140625" style="9" bestFit="1" customWidth="1"/>
    <col min="10995" max="10996" width="0" style="9" hidden="1" customWidth="1"/>
    <col min="10997" max="10998" width="11.42578125" style="9" bestFit="1" customWidth="1"/>
    <col min="10999" max="10999" width="11.140625" style="9" customWidth="1"/>
    <col min="11000" max="11000" width="41.85546875" style="9" bestFit="1" customWidth="1"/>
    <col min="11001" max="11001" width="28.42578125" style="9" bestFit="1" customWidth="1"/>
    <col min="11002" max="11002" width="9.42578125" style="9" bestFit="1" customWidth="1"/>
    <col min="11003" max="11005" width="9.140625" style="9"/>
    <col min="11006" max="11006" width="10.7109375" style="9" bestFit="1" customWidth="1"/>
    <col min="11007" max="11007" width="10.85546875" style="9" bestFit="1" customWidth="1"/>
    <col min="11008" max="11010" width="9.28515625" style="9" bestFit="1" customWidth="1"/>
    <col min="11011" max="11012" width="9.42578125" style="9" bestFit="1" customWidth="1"/>
    <col min="11013" max="11236" width="9.140625" style="9"/>
    <col min="11237" max="11237" width="9.42578125" style="9" bestFit="1" customWidth="1"/>
    <col min="11238" max="11238" width="41.85546875" style="9" bestFit="1" customWidth="1"/>
    <col min="11239" max="11249" width="0" style="9" hidden="1" customWidth="1"/>
    <col min="11250" max="11250" width="11.140625" style="9" bestFit="1" customWidth="1"/>
    <col min="11251" max="11252" width="0" style="9" hidden="1" customWidth="1"/>
    <col min="11253" max="11254" width="11.42578125" style="9" bestFit="1" customWidth="1"/>
    <col min="11255" max="11255" width="11.140625" style="9" customWidth="1"/>
    <col min="11256" max="11256" width="41.85546875" style="9" bestFit="1" customWidth="1"/>
    <col min="11257" max="11257" width="28.42578125" style="9" bestFit="1" customWidth="1"/>
    <col min="11258" max="11258" width="9.42578125" style="9" bestFit="1" customWidth="1"/>
    <col min="11259" max="11261" width="9.140625" style="9"/>
    <col min="11262" max="11262" width="10.7109375" style="9" bestFit="1" customWidth="1"/>
    <col min="11263" max="11263" width="10.85546875" style="9" bestFit="1" customWidth="1"/>
    <col min="11264" max="11266" width="9.28515625" style="9" bestFit="1" customWidth="1"/>
    <col min="11267" max="11268" width="9.42578125" style="9" bestFit="1" customWidth="1"/>
    <col min="11269" max="11492" width="9.140625" style="9"/>
    <col min="11493" max="11493" width="9.42578125" style="9" bestFit="1" customWidth="1"/>
    <col min="11494" max="11494" width="41.85546875" style="9" bestFit="1" customWidth="1"/>
    <col min="11495" max="11505" width="0" style="9" hidden="1" customWidth="1"/>
    <col min="11506" max="11506" width="11.140625" style="9" bestFit="1" customWidth="1"/>
    <col min="11507" max="11508" width="0" style="9" hidden="1" customWidth="1"/>
    <col min="11509" max="11510" width="11.42578125" style="9" bestFit="1" customWidth="1"/>
    <col min="11511" max="11511" width="11.140625" style="9" customWidth="1"/>
    <col min="11512" max="11512" width="41.85546875" style="9" bestFit="1" customWidth="1"/>
    <col min="11513" max="11513" width="28.42578125" style="9" bestFit="1" customWidth="1"/>
    <col min="11514" max="11514" width="9.42578125" style="9" bestFit="1" customWidth="1"/>
    <col min="11515" max="11517" width="9.140625" style="9"/>
    <col min="11518" max="11518" width="10.7109375" style="9" bestFit="1" customWidth="1"/>
    <col min="11519" max="11519" width="10.85546875" style="9" bestFit="1" customWidth="1"/>
    <col min="11520" max="11522" width="9.28515625" style="9" bestFit="1" customWidth="1"/>
    <col min="11523" max="11524" width="9.42578125" style="9" bestFit="1" customWidth="1"/>
    <col min="11525" max="11748" width="9.140625" style="9"/>
    <col min="11749" max="11749" width="9.42578125" style="9" bestFit="1" customWidth="1"/>
    <col min="11750" max="11750" width="41.85546875" style="9" bestFit="1" customWidth="1"/>
    <col min="11751" max="11761" width="0" style="9" hidden="1" customWidth="1"/>
    <col min="11762" max="11762" width="11.140625" style="9" bestFit="1" customWidth="1"/>
    <col min="11763" max="11764" width="0" style="9" hidden="1" customWidth="1"/>
    <col min="11765" max="11766" width="11.42578125" style="9" bestFit="1" customWidth="1"/>
    <col min="11767" max="11767" width="11.140625" style="9" customWidth="1"/>
    <col min="11768" max="11768" width="41.85546875" style="9" bestFit="1" customWidth="1"/>
    <col min="11769" max="11769" width="28.42578125" style="9" bestFit="1" customWidth="1"/>
    <col min="11770" max="11770" width="9.42578125" style="9" bestFit="1" customWidth="1"/>
    <col min="11771" max="11773" width="9.140625" style="9"/>
    <col min="11774" max="11774" width="10.7109375" style="9" bestFit="1" customWidth="1"/>
    <col min="11775" max="11775" width="10.85546875" style="9" bestFit="1" customWidth="1"/>
    <col min="11776" max="11778" width="9.28515625" style="9" bestFit="1" customWidth="1"/>
    <col min="11779" max="11780" width="9.42578125" style="9" bestFit="1" customWidth="1"/>
    <col min="11781" max="12004" width="9.140625" style="9"/>
    <col min="12005" max="12005" width="9.42578125" style="9" bestFit="1" customWidth="1"/>
    <col min="12006" max="12006" width="41.85546875" style="9" bestFit="1" customWidth="1"/>
    <col min="12007" max="12017" width="0" style="9" hidden="1" customWidth="1"/>
    <col min="12018" max="12018" width="11.140625" style="9" bestFit="1" customWidth="1"/>
    <col min="12019" max="12020" width="0" style="9" hidden="1" customWidth="1"/>
    <col min="12021" max="12022" width="11.42578125" style="9" bestFit="1" customWidth="1"/>
    <col min="12023" max="12023" width="11.140625" style="9" customWidth="1"/>
    <col min="12024" max="12024" width="41.85546875" style="9" bestFit="1" customWidth="1"/>
    <col min="12025" max="12025" width="28.42578125" style="9" bestFit="1" customWidth="1"/>
    <col min="12026" max="12026" width="9.42578125" style="9" bestFit="1" customWidth="1"/>
    <col min="12027" max="12029" width="9.140625" style="9"/>
    <col min="12030" max="12030" width="10.7109375" style="9" bestFit="1" customWidth="1"/>
    <col min="12031" max="12031" width="10.85546875" style="9" bestFit="1" customWidth="1"/>
    <col min="12032" max="12034" width="9.28515625" style="9" bestFit="1" customWidth="1"/>
    <col min="12035" max="12036" width="9.42578125" style="9" bestFit="1" customWidth="1"/>
    <col min="12037" max="12260" width="9.140625" style="9"/>
    <col min="12261" max="12261" width="9.42578125" style="9" bestFit="1" customWidth="1"/>
    <col min="12262" max="12262" width="41.85546875" style="9" bestFit="1" customWidth="1"/>
    <col min="12263" max="12273" width="0" style="9" hidden="1" customWidth="1"/>
    <col min="12274" max="12274" width="11.140625" style="9" bestFit="1" customWidth="1"/>
    <col min="12275" max="12276" width="0" style="9" hidden="1" customWidth="1"/>
    <col min="12277" max="12278" width="11.42578125" style="9" bestFit="1" customWidth="1"/>
    <col min="12279" max="12279" width="11.140625" style="9" customWidth="1"/>
    <col min="12280" max="12280" width="41.85546875" style="9" bestFit="1" customWidth="1"/>
    <col min="12281" max="12281" width="28.42578125" style="9" bestFit="1" customWidth="1"/>
    <col min="12282" max="12282" width="9.42578125" style="9" bestFit="1" customWidth="1"/>
    <col min="12283" max="12285" width="9.140625" style="9"/>
    <col min="12286" max="12286" width="10.7109375" style="9" bestFit="1" customWidth="1"/>
    <col min="12287" max="12287" width="10.85546875" style="9" bestFit="1" customWidth="1"/>
    <col min="12288" max="12290" width="9.28515625" style="9" bestFit="1" customWidth="1"/>
    <col min="12291" max="12292" width="9.42578125" style="9" bestFit="1" customWidth="1"/>
    <col min="12293" max="12516" width="9.140625" style="9"/>
    <col min="12517" max="12517" width="9.42578125" style="9" bestFit="1" customWidth="1"/>
    <col min="12518" max="12518" width="41.85546875" style="9" bestFit="1" customWidth="1"/>
    <col min="12519" max="12529" width="0" style="9" hidden="1" customWidth="1"/>
    <col min="12530" max="12530" width="11.140625" style="9" bestFit="1" customWidth="1"/>
    <col min="12531" max="12532" width="0" style="9" hidden="1" customWidth="1"/>
    <col min="12533" max="12534" width="11.42578125" style="9" bestFit="1" customWidth="1"/>
    <col min="12535" max="12535" width="11.140625" style="9" customWidth="1"/>
    <col min="12536" max="12536" width="41.85546875" style="9" bestFit="1" customWidth="1"/>
    <col min="12537" max="12537" width="28.42578125" style="9" bestFit="1" customWidth="1"/>
    <col min="12538" max="12538" width="9.42578125" style="9" bestFit="1" customWidth="1"/>
    <col min="12539" max="12541" width="9.140625" style="9"/>
    <col min="12542" max="12542" width="10.7109375" style="9" bestFit="1" customWidth="1"/>
    <col min="12543" max="12543" width="10.85546875" style="9" bestFit="1" customWidth="1"/>
    <col min="12544" max="12546" width="9.28515625" style="9" bestFit="1" customWidth="1"/>
    <col min="12547" max="12548" width="9.42578125" style="9" bestFit="1" customWidth="1"/>
    <col min="12549" max="12772" width="9.140625" style="9"/>
    <col min="12773" max="12773" width="9.42578125" style="9" bestFit="1" customWidth="1"/>
    <col min="12774" max="12774" width="41.85546875" style="9" bestFit="1" customWidth="1"/>
    <col min="12775" max="12785" width="0" style="9" hidden="1" customWidth="1"/>
    <col min="12786" max="12786" width="11.140625" style="9" bestFit="1" customWidth="1"/>
    <col min="12787" max="12788" width="0" style="9" hidden="1" customWidth="1"/>
    <col min="12789" max="12790" width="11.42578125" style="9" bestFit="1" customWidth="1"/>
    <col min="12791" max="12791" width="11.140625" style="9" customWidth="1"/>
    <col min="12792" max="12792" width="41.85546875" style="9" bestFit="1" customWidth="1"/>
    <col min="12793" max="12793" width="28.42578125" style="9" bestFit="1" customWidth="1"/>
    <col min="12794" max="12794" width="9.42578125" style="9" bestFit="1" customWidth="1"/>
    <col min="12795" max="12797" width="9.140625" style="9"/>
    <col min="12798" max="12798" width="10.7109375" style="9" bestFit="1" customWidth="1"/>
    <col min="12799" max="12799" width="10.85546875" style="9" bestFit="1" customWidth="1"/>
    <col min="12800" max="12802" width="9.28515625" style="9" bestFit="1" customWidth="1"/>
    <col min="12803" max="12804" width="9.42578125" style="9" bestFit="1" customWidth="1"/>
    <col min="12805" max="13028" width="9.140625" style="9"/>
    <col min="13029" max="13029" width="9.42578125" style="9" bestFit="1" customWidth="1"/>
    <col min="13030" max="13030" width="41.85546875" style="9" bestFit="1" customWidth="1"/>
    <col min="13031" max="13041" width="0" style="9" hidden="1" customWidth="1"/>
    <col min="13042" max="13042" width="11.140625" style="9" bestFit="1" customWidth="1"/>
    <col min="13043" max="13044" width="0" style="9" hidden="1" customWidth="1"/>
    <col min="13045" max="13046" width="11.42578125" style="9" bestFit="1" customWidth="1"/>
    <col min="13047" max="13047" width="11.140625" style="9" customWidth="1"/>
    <col min="13048" max="13048" width="41.85546875" style="9" bestFit="1" customWidth="1"/>
    <col min="13049" max="13049" width="28.42578125" style="9" bestFit="1" customWidth="1"/>
    <col min="13050" max="13050" width="9.42578125" style="9" bestFit="1" customWidth="1"/>
    <col min="13051" max="13053" width="9.140625" style="9"/>
    <col min="13054" max="13054" width="10.7109375" style="9" bestFit="1" customWidth="1"/>
    <col min="13055" max="13055" width="10.85546875" style="9" bestFit="1" customWidth="1"/>
    <col min="13056" max="13058" width="9.28515625" style="9" bestFit="1" customWidth="1"/>
    <col min="13059" max="13060" width="9.42578125" style="9" bestFit="1" customWidth="1"/>
    <col min="13061" max="13284" width="9.140625" style="9"/>
    <col min="13285" max="13285" width="9.42578125" style="9" bestFit="1" customWidth="1"/>
    <col min="13286" max="13286" width="41.85546875" style="9" bestFit="1" customWidth="1"/>
    <col min="13287" max="13297" width="0" style="9" hidden="1" customWidth="1"/>
    <col min="13298" max="13298" width="11.140625" style="9" bestFit="1" customWidth="1"/>
    <col min="13299" max="13300" width="0" style="9" hidden="1" customWidth="1"/>
    <col min="13301" max="13302" width="11.42578125" style="9" bestFit="1" customWidth="1"/>
    <col min="13303" max="13303" width="11.140625" style="9" customWidth="1"/>
    <col min="13304" max="13304" width="41.85546875" style="9" bestFit="1" customWidth="1"/>
    <col min="13305" max="13305" width="28.42578125" style="9" bestFit="1" customWidth="1"/>
    <col min="13306" max="13306" width="9.42578125" style="9" bestFit="1" customWidth="1"/>
    <col min="13307" max="13309" width="9.140625" style="9"/>
    <col min="13310" max="13310" width="10.7109375" style="9" bestFit="1" customWidth="1"/>
    <col min="13311" max="13311" width="10.85546875" style="9" bestFit="1" customWidth="1"/>
    <col min="13312" max="13314" width="9.28515625" style="9" bestFit="1" customWidth="1"/>
    <col min="13315" max="13316" width="9.42578125" style="9" bestFit="1" customWidth="1"/>
    <col min="13317" max="13540" width="9.140625" style="9"/>
    <col min="13541" max="13541" width="9.42578125" style="9" bestFit="1" customWidth="1"/>
    <col min="13542" max="13542" width="41.85546875" style="9" bestFit="1" customWidth="1"/>
    <col min="13543" max="13553" width="0" style="9" hidden="1" customWidth="1"/>
    <col min="13554" max="13554" width="11.140625" style="9" bestFit="1" customWidth="1"/>
    <col min="13555" max="13556" width="0" style="9" hidden="1" customWidth="1"/>
    <col min="13557" max="13558" width="11.42578125" style="9" bestFit="1" customWidth="1"/>
    <col min="13559" max="13559" width="11.140625" style="9" customWidth="1"/>
    <col min="13560" max="13560" width="41.85546875" style="9" bestFit="1" customWidth="1"/>
    <col min="13561" max="13561" width="28.42578125" style="9" bestFit="1" customWidth="1"/>
    <col min="13562" max="13562" width="9.42578125" style="9" bestFit="1" customWidth="1"/>
    <col min="13563" max="13565" width="9.140625" style="9"/>
    <col min="13566" max="13566" width="10.7109375" style="9" bestFit="1" customWidth="1"/>
    <col min="13567" max="13567" width="10.85546875" style="9" bestFit="1" customWidth="1"/>
    <col min="13568" max="13570" width="9.28515625" style="9" bestFit="1" customWidth="1"/>
    <col min="13571" max="13572" width="9.42578125" style="9" bestFit="1" customWidth="1"/>
    <col min="13573" max="13796" width="9.140625" style="9"/>
    <col min="13797" max="13797" width="9.42578125" style="9" bestFit="1" customWidth="1"/>
    <col min="13798" max="13798" width="41.85546875" style="9" bestFit="1" customWidth="1"/>
    <col min="13799" max="13809" width="0" style="9" hidden="1" customWidth="1"/>
    <col min="13810" max="13810" width="11.140625" style="9" bestFit="1" customWidth="1"/>
    <col min="13811" max="13812" width="0" style="9" hidden="1" customWidth="1"/>
    <col min="13813" max="13814" width="11.42578125" style="9" bestFit="1" customWidth="1"/>
    <col min="13815" max="13815" width="11.140625" style="9" customWidth="1"/>
    <col min="13816" max="13816" width="41.85546875" style="9" bestFit="1" customWidth="1"/>
    <col min="13817" max="13817" width="28.42578125" style="9" bestFit="1" customWidth="1"/>
    <col min="13818" max="13818" width="9.42578125" style="9" bestFit="1" customWidth="1"/>
    <col min="13819" max="13821" width="9.140625" style="9"/>
    <col min="13822" max="13822" width="10.7109375" style="9" bestFit="1" customWidth="1"/>
    <col min="13823" max="13823" width="10.85546875" style="9" bestFit="1" customWidth="1"/>
    <col min="13824" max="13826" width="9.28515625" style="9" bestFit="1" customWidth="1"/>
    <col min="13827" max="13828" width="9.42578125" style="9" bestFit="1" customWidth="1"/>
    <col min="13829" max="14052" width="9.140625" style="9"/>
    <col min="14053" max="14053" width="9.42578125" style="9" bestFit="1" customWidth="1"/>
    <col min="14054" max="14054" width="41.85546875" style="9" bestFit="1" customWidth="1"/>
    <col min="14055" max="14065" width="0" style="9" hidden="1" customWidth="1"/>
    <col min="14066" max="14066" width="11.140625" style="9" bestFit="1" customWidth="1"/>
    <col min="14067" max="14068" width="0" style="9" hidden="1" customWidth="1"/>
    <col min="14069" max="14070" width="11.42578125" style="9" bestFit="1" customWidth="1"/>
    <col min="14071" max="14071" width="11.140625" style="9" customWidth="1"/>
    <col min="14072" max="14072" width="41.85546875" style="9" bestFit="1" customWidth="1"/>
    <col min="14073" max="14073" width="28.42578125" style="9" bestFit="1" customWidth="1"/>
    <col min="14074" max="14074" width="9.42578125" style="9" bestFit="1" customWidth="1"/>
    <col min="14075" max="14077" width="9.140625" style="9"/>
    <col min="14078" max="14078" width="10.7109375" style="9" bestFit="1" customWidth="1"/>
    <col min="14079" max="14079" width="10.85546875" style="9" bestFit="1" customWidth="1"/>
    <col min="14080" max="14082" width="9.28515625" style="9" bestFit="1" customWidth="1"/>
    <col min="14083" max="14084" width="9.42578125" style="9" bestFit="1" customWidth="1"/>
    <col min="14085" max="14308" width="9.140625" style="9"/>
    <col min="14309" max="14309" width="9.42578125" style="9" bestFit="1" customWidth="1"/>
    <col min="14310" max="14310" width="41.85546875" style="9" bestFit="1" customWidth="1"/>
    <col min="14311" max="14321" width="0" style="9" hidden="1" customWidth="1"/>
    <col min="14322" max="14322" width="11.140625" style="9" bestFit="1" customWidth="1"/>
    <col min="14323" max="14324" width="0" style="9" hidden="1" customWidth="1"/>
    <col min="14325" max="14326" width="11.42578125" style="9" bestFit="1" customWidth="1"/>
    <col min="14327" max="14327" width="11.140625" style="9" customWidth="1"/>
    <col min="14328" max="14328" width="41.85546875" style="9" bestFit="1" customWidth="1"/>
    <col min="14329" max="14329" width="28.42578125" style="9" bestFit="1" customWidth="1"/>
    <col min="14330" max="14330" width="9.42578125" style="9" bestFit="1" customWidth="1"/>
    <col min="14331" max="14333" width="9.140625" style="9"/>
    <col min="14334" max="14334" width="10.7109375" style="9" bestFit="1" customWidth="1"/>
    <col min="14335" max="14335" width="10.85546875" style="9" bestFit="1" customWidth="1"/>
    <col min="14336" max="14338" width="9.28515625" style="9" bestFit="1" customWidth="1"/>
    <col min="14339" max="14340" width="9.42578125" style="9" bestFit="1" customWidth="1"/>
    <col min="14341" max="14564" width="9.140625" style="9"/>
    <col min="14565" max="14565" width="9.42578125" style="9" bestFit="1" customWidth="1"/>
    <col min="14566" max="14566" width="41.85546875" style="9" bestFit="1" customWidth="1"/>
    <col min="14567" max="14577" width="0" style="9" hidden="1" customWidth="1"/>
    <col min="14578" max="14578" width="11.140625" style="9" bestFit="1" customWidth="1"/>
    <col min="14579" max="14580" width="0" style="9" hidden="1" customWidth="1"/>
    <col min="14581" max="14582" width="11.42578125" style="9" bestFit="1" customWidth="1"/>
    <col min="14583" max="14583" width="11.140625" style="9" customWidth="1"/>
    <col min="14584" max="14584" width="41.85546875" style="9" bestFit="1" customWidth="1"/>
    <col min="14585" max="14585" width="28.42578125" style="9" bestFit="1" customWidth="1"/>
    <col min="14586" max="14586" width="9.42578125" style="9" bestFit="1" customWidth="1"/>
    <col min="14587" max="14589" width="9.140625" style="9"/>
    <col min="14590" max="14590" width="10.7109375" style="9" bestFit="1" customWidth="1"/>
    <col min="14591" max="14591" width="10.85546875" style="9" bestFit="1" customWidth="1"/>
    <col min="14592" max="14594" width="9.28515625" style="9" bestFit="1" customWidth="1"/>
    <col min="14595" max="14596" width="9.42578125" style="9" bestFit="1" customWidth="1"/>
    <col min="14597" max="14820" width="9.140625" style="9"/>
    <col min="14821" max="14821" width="9.42578125" style="9" bestFit="1" customWidth="1"/>
    <col min="14822" max="14822" width="41.85546875" style="9" bestFit="1" customWidth="1"/>
    <col min="14823" max="14833" width="0" style="9" hidden="1" customWidth="1"/>
    <col min="14834" max="14834" width="11.140625" style="9" bestFit="1" customWidth="1"/>
    <col min="14835" max="14836" width="0" style="9" hidden="1" customWidth="1"/>
    <col min="14837" max="14838" width="11.42578125" style="9" bestFit="1" customWidth="1"/>
    <col min="14839" max="14839" width="11.140625" style="9" customWidth="1"/>
    <col min="14840" max="14840" width="41.85546875" style="9" bestFit="1" customWidth="1"/>
    <col min="14841" max="14841" width="28.42578125" style="9" bestFit="1" customWidth="1"/>
    <col min="14842" max="14842" width="9.42578125" style="9" bestFit="1" customWidth="1"/>
    <col min="14843" max="14845" width="9.140625" style="9"/>
    <col min="14846" max="14846" width="10.7109375" style="9" bestFit="1" customWidth="1"/>
    <col min="14847" max="14847" width="10.85546875" style="9" bestFit="1" customWidth="1"/>
    <col min="14848" max="14850" width="9.28515625" style="9" bestFit="1" customWidth="1"/>
    <col min="14851" max="14852" width="9.42578125" style="9" bestFit="1" customWidth="1"/>
    <col min="14853" max="15076" width="9.140625" style="9"/>
    <col min="15077" max="15077" width="9.42578125" style="9" bestFit="1" customWidth="1"/>
    <col min="15078" max="15078" width="41.85546875" style="9" bestFit="1" customWidth="1"/>
    <col min="15079" max="15089" width="0" style="9" hidden="1" customWidth="1"/>
    <col min="15090" max="15090" width="11.140625" style="9" bestFit="1" customWidth="1"/>
    <col min="15091" max="15092" width="0" style="9" hidden="1" customWidth="1"/>
    <col min="15093" max="15094" width="11.42578125" style="9" bestFit="1" customWidth="1"/>
    <col min="15095" max="15095" width="11.140625" style="9" customWidth="1"/>
    <col min="15096" max="15096" width="41.85546875" style="9" bestFit="1" customWidth="1"/>
    <col min="15097" max="15097" width="28.42578125" style="9" bestFit="1" customWidth="1"/>
    <col min="15098" max="15098" width="9.42578125" style="9" bestFit="1" customWidth="1"/>
    <col min="15099" max="15101" width="9.140625" style="9"/>
    <col min="15102" max="15102" width="10.7109375" style="9" bestFit="1" customWidth="1"/>
    <col min="15103" max="15103" width="10.85546875" style="9" bestFit="1" customWidth="1"/>
    <col min="15104" max="15106" width="9.28515625" style="9" bestFit="1" customWidth="1"/>
    <col min="15107" max="15108" width="9.42578125" style="9" bestFit="1" customWidth="1"/>
    <col min="15109" max="15332" width="9.140625" style="9"/>
    <col min="15333" max="15333" width="9.42578125" style="9" bestFit="1" customWidth="1"/>
    <col min="15334" max="15334" width="41.85546875" style="9" bestFit="1" customWidth="1"/>
    <col min="15335" max="15345" width="0" style="9" hidden="1" customWidth="1"/>
    <col min="15346" max="15346" width="11.140625" style="9" bestFit="1" customWidth="1"/>
    <col min="15347" max="15348" width="0" style="9" hidden="1" customWidth="1"/>
    <col min="15349" max="15350" width="11.42578125" style="9" bestFit="1" customWidth="1"/>
    <col min="15351" max="15351" width="11.140625" style="9" customWidth="1"/>
    <col min="15352" max="15352" width="41.85546875" style="9" bestFit="1" customWidth="1"/>
    <col min="15353" max="15353" width="28.42578125" style="9" bestFit="1" customWidth="1"/>
    <col min="15354" max="15354" width="9.42578125" style="9" bestFit="1" customWidth="1"/>
    <col min="15355" max="15357" width="9.140625" style="9"/>
    <col min="15358" max="15358" width="10.7109375" style="9" bestFit="1" customWidth="1"/>
    <col min="15359" max="15359" width="10.85546875" style="9" bestFit="1" customWidth="1"/>
    <col min="15360" max="15362" width="9.28515625" style="9" bestFit="1" customWidth="1"/>
    <col min="15363" max="15364" width="9.42578125" style="9" bestFit="1" customWidth="1"/>
    <col min="15365" max="15588" width="9.140625" style="9"/>
    <col min="15589" max="15589" width="9.42578125" style="9" bestFit="1" customWidth="1"/>
    <col min="15590" max="15590" width="41.85546875" style="9" bestFit="1" customWidth="1"/>
    <col min="15591" max="15601" width="0" style="9" hidden="1" customWidth="1"/>
    <col min="15602" max="15602" width="11.140625" style="9" bestFit="1" customWidth="1"/>
    <col min="15603" max="15604" width="0" style="9" hidden="1" customWidth="1"/>
    <col min="15605" max="15606" width="11.42578125" style="9" bestFit="1" customWidth="1"/>
    <col min="15607" max="15607" width="11.140625" style="9" customWidth="1"/>
    <col min="15608" max="15608" width="41.85546875" style="9" bestFit="1" customWidth="1"/>
    <col min="15609" max="15609" width="28.42578125" style="9" bestFit="1" customWidth="1"/>
    <col min="15610" max="15610" width="9.42578125" style="9" bestFit="1" customWidth="1"/>
    <col min="15611" max="15613" width="9.140625" style="9"/>
    <col min="15614" max="15614" width="10.7109375" style="9" bestFit="1" customWidth="1"/>
    <col min="15615" max="15615" width="10.85546875" style="9" bestFit="1" customWidth="1"/>
    <col min="15616" max="15618" width="9.28515625" style="9" bestFit="1" customWidth="1"/>
    <col min="15619" max="15620" width="9.42578125" style="9" bestFit="1" customWidth="1"/>
    <col min="15621" max="15844" width="9.140625" style="9"/>
    <col min="15845" max="15845" width="9.42578125" style="9" bestFit="1" customWidth="1"/>
    <col min="15846" max="15846" width="41.85546875" style="9" bestFit="1" customWidth="1"/>
    <col min="15847" max="15857" width="0" style="9" hidden="1" customWidth="1"/>
    <col min="15858" max="15858" width="11.140625" style="9" bestFit="1" customWidth="1"/>
    <col min="15859" max="15860" width="0" style="9" hidden="1" customWidth="1"/>
    <col min="15861" max="15862" width="11.42578125" style="9" bestFit="1" customWidth="1"/>
    <col min="15863" max="15863" width="11.140625" style="9" customWidth="1"/>
    <col min="15864" max="15864" width="41.85546875" style="9" bestFit="1" customWidth="1"/>
    <col min="15865" max="15865" width="28.42578125" style="9" bestFit="1" customWidth="1"/>
    <col min="15866" max="15866" width="9.42578125" style="9" bestFit="1" customWidth="1"/>
    <col min="15867" max="15869" width="9.140625" style="9"/>
    <col min="15870" max="15870" width="10.7109375" style="9" bestFit="1" customWidth="1"/>
    <col min="15871" max="15871" width="10.85546875" style="9" bestFit="1" customWidth="1"/>
    <col min="15872" max="15874" width="9.28515625" style="9" bestFit="1" customWidth="1"/>
    <col min="15875" max="15876" width="9.42578125" style="9" bestFit="1" customWidth="1"/>
    <col min="15877" max="16100" width="9.140625" style="9"/>
    <col min="16101" max="16101" width="9.42578125" style="9" bestFit="1" customWidth="1"/>
    <col min="16102" max="16102" width="41.85546875" style="9" bestFit="1" customWidth="1"/>
    <col min="16103" max="16113" width="0" style="9" hidden="1" customWidth="1"/>
    <col min="16114" max="16114" width="11.140625" style="9" bestFit="1" customWidth="1"/>
    <col min="16115" max="16116" width="0" style="9" hidden="1" customWidth="1"/>
    <col min="16117" max="16118" width="11.42578125" style="9" bestFit="1" customWidth="1"/>
    <col min="16119" max="16119" width="11.140625" style="9" customWidth="1"/>
    <col min="16120" max="16120" width="41.85546875" style="9" bestFit="1" customWidth="1"/>
    <col min="16121" max="16121" width="28.42578125" style="9" bestFit="1" customWidth="1"/>
    <col min="16122" max="16122" width="9.42578125" style="9" bestFit="1" customWidth="1"/>
    <col min="16123" max="16125" width="9.140625" style="9"/>
    <col min="16126" max="16126" width="10.7109375" style="9" bestFit="1" customWidth="1"/>
    <col min="16127" max="16127" width="10.85546875" style="9" bestFit="1" customWidth="1"/>
    <col min="16128" max="16130" width="9.28515625" style="9" bestFit="1" customWidth="1"/>
    <col min="16131" max="16132" width="9.42578125" style="9" bestFit="1" customWidth="1"/>
    <col min="16133" max="16384" width="9.140625" style="9"/>
  </cols>
  <sheetData>
    <row r="1" spans="1:4" s="161" customFormat="1" ht="15.75" customHeight="1" x14ac:dyDescent="0.2">
      <c r="A1" s="159" t="s">
        <v>1</v>
      </c>
      <c r="B1" s="159" t="s">
        <v>2</v>
      </c>
      <c r="C1" s="105" t="s">
        <v>3</v>
      </c>
      <c r="D1" s="160" t="s">
        <v>6</v>
      </c>
    </row>
    <row r="2" spans="1:4" s="162" customFormat="1" x14ac:dyDescent="0.25">
      <c r="A2" s="123">
        <v>594665</v>
      </c>
      <c r="B2" s="2"/>
      <c r="C2" s="106">
        <v>129.63</v>
      </c>
      <c r="D2" s="50">
        <v>204.58</v>
      </c>
    </row>
    <row r="3" spans="1:4" s="162" customFormat="1" x14ac:dyDescent="0.25">
      <c r="A3" s="123">
        <v>224441</v>
      </c>
      <c r="B3" s="2"/>
      <c r="C3" s="106">
        <v>611.23</v>
      </c>
      <c r="D3" s="50">
        <v>788.57</v>
      </c>
    </row>
    <row r="4" spans="1:4" s="162" customFormat="1" x14ac:dyDescent="0.25">
      <c r="A4" s="123">
        <v>911705</v>
      </c>
      <c r="B4" s="2"/>
      <c r="C4" s="106">
        <v>380.99</v>
      </c>
      <c r="D4" s="50">
        <v>528.13</v>
      </c>
    </row>
    <row r="5" spans="1:4" s="162" customFormat="1" x14ac:dyDescent="0.25">
      <c r="A5" s="123">
        <v>215936</v>
      </c>
      <c r="B5" s="2"/>
      <c r="C5" s="106">
        <v>787.55</v>
      </c>
      <c r="D5" s="50">
        <v>964.67</v>
      </c>
    </row>
    <row r="6" spans="1:4" s="162" customFormat="1" x14ac:dyDescent="0.25">
      <c r="A6" s="123">
        <v>994247</v>
      </c>
      <c r="B6" s="2"/>
      <c r="C6" s="106">
        <v>9364.4699999999993</v>
      </c>
      <c r="D6" s="50">
        <v>10517.88</v>
      </c>
    </row>
    <row r="7" spans="1:4" s="162" customFormat="1" x14ac:dyDescent="0.25">
      <c r="A7" s="123">
        <v>961198</v>
      </c>
      <c r="B7" s="2"/>
      <c r="C7" s="106">
        <v>344.68</v>
      </c>
      <c r="D7" s="50">
        <v>497.85</v>
      </c>
    </row>
    <row r="8" spans="1:4" s="162" customFormat="1" x14ac:dyDescent="0.25">
      <c r="A8" s="123">
        <v>52042</v>
      </c>
      <c r="B8" s="2"/>
      <c r="C8" s="106">
        <v>72.81</v>
      </c>
      <c r="D8" s="50">
        <v>103.92</v>
      </c>
    </row>
    <row r="9" spans="1:4" s="162" customFormat="1" x14ac:dyDescent="0.25">
      <c r="A9" s="123">
        <v>860816</v>
      </c>
      <c r="B9" s="2"/>
      <c r="C9" s="106">
        <v>1129.8</v>
      </c>
      <c r="D9" s="50">
        <v>1843.68</v>
      </c>
    </row>
    <row r="10" spans="1:4" s="162" customFormat="1" x14ac:dyDescent="0.25">
      <c r="A10" s="123">
        <v>213691</v>
      </c>
      <c r="B10" s="2"/>
      <c r="C10" s="106">
        <v>1648.15</v>
      </c>
      <c r="D10" s="50">
        <v>1919.27</v>
      </c>
    </row>
    <row r="11" spans="1:4" s="162" customFormat="1" x14ac:dyDescent="0.25">
      <c r="A11" s="123">
        <v>28514</v>
      </c>
      <c r="B11" s="2"/>
      <c r="C11" s="106">
        <v>10000</v>
      </c>
      <c r="D11" s="50">
        <v>15688.61</v>
      </c>
    </row>
    <row r="12" spans="1:4" s="162" customFormat="1" x14ac:dyDescent="0.25">
      <c r="A12" s="123">
        <v>954158</v>
      </c>
      <c r="B12" s="2"/>
      <c r="C12" s="106">
        <v>168.52</v>
      </c>
      <c r="D12" s="50">
        <v>330.95</v>
      </c>
    </row>
    <row r="13" spans="1:4" s="162" customFormat="1" x14ac:dyDescent="0.25">
      <c r="A13" s="123">
        <v>2405</v>
      </c>
      <c r="B13" s="2"/>
      <c r="C13" s="106">
        <v>142.26</v>
      </c>
      <c r="D13" s="50">
        <v>287.22000000000003</v>
      </c>
    </row>
    <row r="14" spans="1:4" s="162" customFormat="1" x14ac:dyDescent="0.25">
      <c r="A14" s="123">
        <v>565267</v>
      </c>
      <c r="B14" s="2"/>
      <c r="C14" s="106">
        <v>42.52</v>
      </c>
      <c r="D14" s="50">
        <v>77.760000000000005</v>
      </c>
    </row>
    <row r="15" spans="1:4" s="162" customFormat="1" x14ac:dyDescent="0.25">
      <c r="A15" s="123">
        <v>605202</v>
      </c>
      <c r="B15" s="2"/>
      <c r="C15" s="106">
        <v>490.4</v>
      </c>
      <c r="D15" s="50">
        <v>791.18</v>
      </c>
    </row>
    <row r="16" spans="1:4" s="162" customFormat="1" x14ac:dyDescent="0.25">
      <c r="A16" s="123">
        <v>946406</v>
      </c>
      <c r="B16" s="2"/>
      <c r="C16" s="106">
        <v>1401.79</v>
      </c>
      <c r="D16" s="50">
        <v>1665.93</v>
      </c>
    </row>
    <row r="17" spans="1:4" s="162" customFormat="1" x14ac:dyDescent="0.25">
      <c r="A17" s="123">
        <v>137540</v>
      </c>
      <c r="B17" s="2"/>
      <c r="C17" s="106">
        <v>493.05</v>
      </c>
      <c r="D17" s="50">
        <v>607.04999999999995</v>
      </c>
    </row>
    <row r="18" spans="1:4" s="162" customFormat="1" x14ac:dyDescent="0.25">
      <c r="A18" s="123">
        <v>221054</v>
      </c>
      <c r="B18" s="2"/>
      <c r="C18" s="106">
        <v>164.39</v>
      </c>
      <c r="D18" s="50">
        <v>254.63</v>
      </c>
    </row>
    <row r="19" spans="1:4" s="162" customFormat="1" x14ac:dyDescent="0.25">
      <c r="A19" s="124">
        <v>70266</v>
      </c>
      <c r="B19" s="125"/>
      <c r="C19" s="106">
        <v>373.92</v>
      </c>
      <c r="D19" s="117">
        <v>453.41</v>
      </c>
    </row>
    <row r="20" spans="1:4" s="162" customFormat="1" x14ac:dyDescent="0.25">
      <c r="A20" s="123">
        <v>603061</v>
      </c>
      <c r="B20" s="2"/>
      <c r="C20" s="106">
        <v>233.97</v>
      </c>
      <c r="D20" s="50">
        <v>289.66000000000003</v>
      </c>
    </row>
    <row r="21" spans="1:4" s="33" customFormat="1" x14ac:dyDescent="0.25">
      <c r="A21" s="2">
        <v>567524</v>
      </c>
      <c r="B21" s="2"/>
      <c r="C21" s="106">
        <v>861.84</v>
      </c>
      <c r="D21" s="50">
        <v>1048.71</v>
      </c>
    </row>
    <row r="22" spans="1:4" s="33" customFormat="1" x14ac:dyDescent="0.25">
      <c r="A22" s="123">
        <v>596317</v>
      </c>
      <c r="B22" s="2"/>
      <c r="C22" s="106">
        <v>150.9</v>
      </c>
      <c r="D22" s="50">
        <v>203.54</v>
      </c>
    </row>
    <row r="23" spans="1:4" s="33" customFormat="1" x14ac:dyDescent="0.25">
      <c r="A23" s="2">
        <v>833360</v>
      </c>
      <c r="B23" s="2"/>
      <c r="C23" s="106">
        <v>96.95</v>
      </c>
      <c r="D23" s="50">
        <v>222.77</v>
      </c>
    </row>
    <row r="24" spans="1:4" s="33" customFormat="1" x14ac:dyDescent="0.25">
      <c r="A24" s="2">
        <v>80221</v>
      </c>
      <c r="B24" s="2"/>
      <c r="C24" s="106">
        <v>824.89</v>
      </c>
      <c r="D24" s="50">
        <v>1870.49</v>
      </c>
    </row>
    <row r="25" spans="1:4" s="33" customFormat="1" x14ac:dyDescent="0.25">
      <c r="A25" s="4">
        <v>573310</v>
      </c>
      <c r="B25" s="4"/>
      <c r="C25" s="106">
        <v>2782.72</v>
      </c>
      <c r="D25" s="120">
        <v>3260.99</v>
      </c>
    </row>
    <row r="26" spans="1:4" s="164" customFormat="1" x14ac:dyDescent="0.25">
      <c r="A26" s="123">
        <v>576018</v>
      </c>
      <c r="B26" s="2"/>
      <c r="C26" s="163">
        <v>10000</v>
      </c>
      <c r="D26" s="50">
        <v>20898.71</v>
      </c>
    </row>
    <row r="27" spans="1:4" s="162" customFormat="1" x14ac:dyDescent="0.25">
      <c r="A27" s="123">
        <v>73660</v>
      </c>
      <c r="B27" s="2"/>
      <c r="C27" s="163">
        <v>117.94820960698692</v>
      </c>
      <c r="D27" s="50">
        <v>207.83</v>
      </c>
    </row>
    <row r="28" spans="1:4" s="164" customFormat="1" x14ac:dyDescent="0.25">
      <c r="A28" s="2">
        <v>568936</v>
      </c>
      <c r="B28" s="2"/>
      <c r="C28" s="163">
        <v>2500.2000000000003</v>
      </c>
      <c r="D28" s="50">
        <v>2898.56</v>
      </c>
    </row>
    <row r="29" spans="1:4" s="7" customFormat="1" x14ac:dyDescent="0.25">
      <c r="C29" s="80"/>
      <c r="D29" s="80"/>
    </row>
    <row r="31" spans="1:4" s="165" customFormat="1" x14ac:dyDescent="0.25">
      <c r="B31" s="165" t="s">
        <v>4</v>
      </c>
      <c r="C31" s="104">
        <f>SUM(C2:C30)</f>
        <v>45315.578209606982</v>
      </c>
      <c r="D31" s="58">
        <f>SUM(D2:D30)</f>
        <v>68426.55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5"/>
  <sheetViews>
    <sheetView workbookViewId="0">
      <pane ySplit="1" topLeftCell="A2" activePane="bottomLeft" state="frozen"/>
      <selection pane="bottomLeft" activeCell="B15" sqref="B15"/>
    </sheetView>
  </sheetViews>
  <sheetFormatPr defaultColWidth="8.85546875" defaultRowHeight="12.75" x14ac:dyDescent="0.2"/>
  <cols>
    <col min="1" max="1" width="9" style="48" customWidth="1"/>
    <col min="2" max="2" width="34.42578125" style="43" customWidth="1"/>
    <col min="3" max="3" width="15.42578125" style="109" customWidth="1"/>
    <col min="4" max="4" width="13.7109375" style="69" customWidth="1"/>
    <col min="5" max="181" width="8.85546875" style="43"/>
    <col min="182" max="182" width="9" style="43" customWidth="1"/>
    <col min="183" max="183" width="34.42578125" style="43" customWidth="1"/>
    <col min="184" max="184" width="10.42578125" style="43" customWidth="1"/>
    <col min="185" max="185" width="11.28515625" style="43" customWidth="1"/>
    <col min="186" max="186" width="9.5703125" style="43" customWidth="1"/>
    <col min="187" max="187" width="10.140625" style="43" customWidth="1"/>
    <col min="188" max="188" width="15.28515625" style="43" customWidth="1"/>
    <col min="189" max="189" width="12.42578125" style="43" customWidth="1"/>
    <col min="190" max="190" width="9.28515625" style="43" customWidth="1"/>
    <col min="191" max="191" width="4" style="43" customWidth="1"/>
    <col min="192" max="192" width="9.42578125" style="43" customWidth="1"/>
    <col min="193" max="193" width="10.5703125" style="43" customWidth="1"/>
    <col min="194" max="194" width="9.85546875" style="43" customWidth="1"/>
    <col min="195" max="196" width="15.42578125" style="43" customWidth="1"/>
    <col min="197" max="197" width="16.7109375" style="43" customWidth="1"/>
    <col min="198" max="198" width="8.42578125" style="43" customWidth="1"/>
    <col min="199" max="199" width="13.7109375" style="43" customWidth="1"/>
    <col min="200" max="200" width="23.5703125" style="43" bestFit="1" customWidth="1"/>
    <col min="201" max="201" width="45.140625" style="43" customWidth="1"/>
    <col min="202" max="202" width="33.140625" style="43" bestFit="1" customWidth="1"/>
    <col min="203" max="203" width="8.85546875" style="43"/>
    <col min="204" max="204" width="17.42578125" style="43" customWidth="1"/>
    <col min="205" max="205" width="8.85546875" style="43" customWidth="1"/>
    <col min="206" max="206" width="11" style="43" customWidth="1"/>
    <col min="207" max="207" width="10.140625" style="43" customWidth="1"/>
    <col min="208" max="208" width="10.7109375" style="43" customWidth="1"/>
    <col min="209" max="209" width="6.42578125" style="43" customWidth="1"/>
    <col min="210" max="210" width="3.85546875" style="43" customWidth="1"/>
    <col min="211" max="211" width="12.42578125" style="43" customWidth="1"/>
    <col min="212" max="212" width="7" style="43" customWidth="1"/>
    <col min="213" max="213" width="15" style="43" customWidth="1"/>
    <col min="214" max="214" width="10.85546875" style="43" customWidth="1"/>
    <col min="215" max="215" width="3.85546875" style="43" customWidth="1"/>
    <col min="216" max="216" width="4.7109375" style="43" customWidth="1"/>
    <col min="217" max="217" width="4" style="43" customWidth="1"/>
    <col min="218" max="218" width="9.7109375" style="43" customWidth="1"/>
    <col min="219" max="219" width="4.28515625" style="43" customWidth="1"/>
    <col min="220" max="220" width="4.7109375" style="43" customWidth="1"/>
    <col min="221" max="221" width="4.28515625" style="43" customWidth="1"/>
    <col min="222" max="222" width="11.7109375" style="43" customWidth="1"/>
    <col min="223" max="223" width="8.42578125" style="43" customWidth="1"/>
    <col min="224" max="224" width="8.140625" style="43" customWidth="1"/>
    <col min="225" max="225" width="9.28515625" style="43" customWidth="1"/>
    <col min="226" max="226" width="9.85546875" style="43" customWidth="1"/>
    <col min="227" max="227" width="6.28515625" style="43" customWidth="1"/>
    <col min="228" max="228" width="8.42578125" style="43" customWidth="1"/>
    <col min="229" max="229" width="10.7109375" style="43" customWidth="1"/>
    <col min="230" max="230" width="12" style="43" customWidth="1"/>
    <col min="231" max="231" width="9.85546875" style="43" customWidth="1"/>
    <col min="232" max="232" width="7.42578125" style="43" customWidth="1"/>
    <col min="233" max="233" width="10.7109375" style="43" customWidth="1"/>
    <col min="234" max="234" width="10.140625" style="43" customWidth="1"/>
    <col min="235" max="235" width="5.42578125" style="43" customWidth="1"/>
    <col min="236" max="236" width="9.85546875" style="43" customWidth="1"/>
    <col min="237" max="237" width="13.140625" style="43" customWidth="1"/>
    <col min="238" max="238" width="13.28515625" style="43" customWidth="1"/>
    <col min="239" max="239" width="12.140625" style="43" customWidth="1"/>
    <col min="240" max="240" width="2.7109375" style="43" customWidth="1"/>
    <col min="241" max="241" width="9.28515625" style="43" customWidth="1"/>
    <col min="242" max="242" width="43.85546875" style="43" customWidth="1"/>
    <col min="243" max="244" width="14.42578125" style="43" customWidth="1"/>
    <col min="245" max="245" width="10.85546875" style="43" customWidth="1"/>
    <col min="246" max="249" width="8.85546875" style="43"/>
    <col min="250" max="250" width="12.42578125" style="43" customWidth="1"/>
    <col min="251" max="437" width="8.85546875" style="43"/>
    <col min="438" max="438" width="9" style="43" customWidth="1"/>
    <col min="439" max="439" width="34.42578125" style="43" customWidth="1"/>
    <col min="440" max="440" width="10.42578125" style="43" customWidth="1"/>
    <col min="441" max="441" width="11.28515625" style="43" customWidth="1"/>
    <col min="442" max="442" width="9.5703125" style="43" customWidth="1"/>
    <col min="443" max="443" width="10.140625" style="43" customWidth="1"/>
    <col min="444" max="444" width="15.28515625" style="43" customWidth="1"/>
    <col min="445" max="445" width="12.42578125" style="43" customWidth="1"/>
    <col min="446" max="446" width="9.28515625" style="43" customWidth="1"/>
    <col min="447" max="447" width="4" style="43" customWidth="1"/>
    <col min="448" max="448" width="9.42578125" style="43" customWidth="1"/>
    <col min="449" max="449" width="10.5703125" style="43" customWidth="1"/>
    <col min="450" max="450" width="9.85546875" style="43" customWidth="1"/>
    <col min="451" max="452" width="15.42578125" style="43" customWidth="1"/>
    <col min="453" max="453" width="16.7109375" style="43" customWidth="1"/>
    <col min="454" max="454" width="8.42578125" style="43" customWidth="1"/>
    <col min="455" max="455" width="13.7109375" style="43" customWidth="1"/>
    <col min="456" max="456" width="23.5703125" style="43" bestFit="1" customWidth="1"/>
    <col min="457" max="457" width="45.140625" style="43" customWidth="1"/>
    <col min="458" max="458" width="33.140625" style="43" bestFit="1" customWidth="1"/>
    <col min="459" max="459" width="8.85546875" style="43"/>
    <col min="460" max="460" width="17.42578125" style="43" customWidth="1"/>
    <col min="461" max="461" width="8.85546875" style="43" customWidth="1"/>
    <col min="462" max="462" width="11" style="43" customWidth="1"/>
    <col min="463" max="463" width="10.140625" style="43" customWidth="1"/>
    <col min="464" max="464" width="10.7109375" style="43" customWidth="1"/>
    <col min="465" max="465" width="6.42578125" style="43" customWidth="1"/>
    <col min="466" max="466" width="3.85546875" style="43" customWidth="1"/>
    <col min="467" max="467" width="12.42578125" style="43" customWidth="1"/>
    <col min="468" max="468" width="7" style="43" customWidth="1"/>
    <col min="469" max="469" width="15" style="43" customWidth="1"/>
    <col min="470" max="470" width="10.85546875" style="43" customWidth="1"/>
    <col min="471" max="471" width="3.85546875" style="43" customWidth="1"/>
    <col min="472" max="472" width="4.7109375" style="43" customWidth="1"/>
    <col min="473" max="473" width="4" style="43" customWidth="1"/>
    <col min="474" max="474" width="9.7109375" style="43" customWidth="1"/>
    <col min="475" max="475" width="4.28515625" style="43" customWidth="1"/>
    <col min="476" max="476" width="4.7109375" style="43" customWidth="1"/>
    <col min="477" max="477" width="4.28515625" style="43" customWidth="1"/>
    <col min="478" max="478" width="11.7109375" style="43" customWidth="1"/>
    <col min="479" max="479" width="8.42578125" style="43" customWidth="1"/>
    <col min="480" max="480" width="8.140625" style="43" customWidth="1"/>
    <col min="481" max="481" width="9.28515625" style="43" customWidth="1"/>
    <col min="482" max="482" width="9.85546875" style="43" customWidth="1"/>
    <col min="483" max="483" width="6.28515625" style="43" customWidth="1"/>
    <col min="484" max="484" width="8.42578125" style="43" customWidth="1"/>
    <col min="485" max="485" width="10.7109375" style="43" customWidth="1"/>
    <col min="486" max="486" width="12" style="43" customWidth="1"/>
    <col min="487" max="487" width="9.85546875" style="43" customWidth="1"/>
    <col min="488" max="488" width="7.42578125" style="43" customWidth="1"/>
    <col min="489" max="489" width="10.7109375" style="43" customWidth="1"/>
    <col min="490" max="490" width="10.140625" style="43" customWidth="1"/>
    <col min="491" max="491" width="5.42578125" style="43" customWidth="1"/>
    <col min="492" max="492" width="9.85546875" style="43" customWidth="1"/>
    <col min="493" max="493" width="13.140625" style="43" customWidth="1"/>
    <col min="494" max="494" width="13.28515625" style="43" customWidth="1"/>
    <col min="495" max="495" width="12.140625" style="43" customWidth="1"/>
    <col min="496" max="496" width="2.7109375" style="43" customWidth="1"/>
    <col min="497" max="497" width="9.28515625" style="43" customWidth="1"/>
    <col min="498" max="498" width="43.85546875" style="43" customWidth="1"/>
    <col min="499" max="500" width="14.42578125" style="43" customWidth="1"/>
    <col min="501" max="501" width="10.85546875" style="43" customWidth="1"/>
    <col min="502" max="505" width="8.85546875" style="43"/>
    <col min="506" max="506" width="12.42578125" style="43" customWidth="1"/>
    <col min="507" max="693" width="8.85546875" style="43"/>
    <col min="694" max="694" width="9" style="43" customWidth="1"/>
    <col min="695" max="695" width="34.42578125" style="43" customWidth="1"/>
    <col min="696" max="696" width="10.42578125" style="43" customWidth="1"/>
    <col min="697" max="697" width="11.28515625" style="43" customWidth="1"/>
    <col min="698" max="698" width="9.5703125" style="43" customWidth="1"/>
    <col min="699" max="699" width="10.140625" style="43" customWidth="1"/>
    <col min="700" max="700" width="15.28515625" style="43" customWidth="1"/>
    <col min="701" max="701" width="12.42578125" style="43" customWidth="1"/>
    <col min="702" max="702" width="9.28515625" style="43" customWidth="1"/>
    <col min="703" max="703" width="4" style="43" customWidth="1"/>
    <col min="704" max="704" width="9.42578125" style="43" customWidth="1"/>
    <col min="705" max="705" width="10.5703125" style="43" customWidth="1"/>
    <col min="706" max="706" width="9.85546875" style="43" customWidth="1"/>
    <col min="707" max="708" width="15.42578125" style="43" customWidth="1"/>
    <col min="709" max="709" width="16.7109375" style="43" customWidth="1"/>
    <col min="710" max="710" width="8.42578125" style="43" customWidth="1"/>
    <col min="711" max="711" width="13.7109375" style="43" customWidth="1"/>
    <col min="712" max="712" width="23.5703125" style="43" bestFit="1" customWidth="1"/>
    <col min="713" max="713" width="45.140625" style="43" customWidth="1"/>
    <col min="714" max="714" width="33.140625" style="43" bestFit="1" customWidth="1"/>
    <col min="715" max="715" width="8.85546875" style="43"/>
    <col min="716" max="716" width="17.42578125" style="43" customWidth="1"/>
    <col min="717" max="717" width="8.85546875" style="43" customWidth="1"/>
    <col min="718" max="718" width="11" style="43" customWidth="1"/>
    <col min="719" max="719" width="10.140625" style="43" customWidth="1"/>
    <col min="720" max="720" width="10.7109375" style="43" customWidth="1"/>
    <col min="721" max="721" width="6.42578125" style="43" customWidth="1"/>
    <col min="722" max="722" width="3.85546875" style="43" customWidth="1"/>
    <col min="723" max="723" width="12.42578125" style="43" customWidth="1"/>
    <col min="724" max="724" width="7" style="43" customWidth="1"/>
    <col min="725" max="725" width="15" style="43" customWidth="1"/>
    <col min="726" max="726" width="10.85546875" style="43" customWidth="1"/>
    <col min="727" max="727" width="3.85546875" style="43" customWidth="1"/>
    <col min="728" max="728" width="4.7109375" style="43" customWidth="1"/>
    <col min="729" max="729" width="4" style="43" customWidth="1"/>
    <col min="730" max="730" width="9.7109375" style="43" customWidth="1"/>
    <col min="731" max="731" width="4.28515625" style="43" customWidth="1"/>
    <col min="732" max="732" width="4.7109375" style="43" customWidth="1"/>
    <col min="733" max="733" width="4.28515625" style="43" customWidth="1"/>
    <col min="734" max="734" width="11.7109375" style="43" customWidth="1"/>
    <col min="735" max="735" width="8.42578125" style="43" customWidth="1"/>
    <col min="736" max="736" width="8.140625" style="43" customWidth="1"/>
    <col min="737" max="737" width="9.28515625" style="43" customWidth="1"/>
    <col min="738" max="738" width="9.85546875" style="43" customWidth="1"/>
    <col min="739" max="739" width="6.28515625" style="43" customWidth="1"/>
    <col min="740" max="740" width="8.42578125" style="43" customWidth="1"/>
    <col min="741" max="741" width="10.7109375" style="43" customWidth="1"/>
    <col min="742" max="742" width="12" style="43" customWidth="1"/>
    <col min="743" max="743" width="9.85546875" style="43" customWidth="1"/>
    <col min="744" max="744" width="7.42578125" style="43" customWidth="1"/>
    <col min="745" max="745" width="10.7109375" style="43" customWidth="1"/>
    <col min="746" max="746" width="10.140625" style="43" customWidth="1"/>
    <col min="747" max="747" width="5.42578125" style="43" customWidth="1"/>
    <col min="748" max="748" width="9.85546875" style="43" customWidth="1"/>
    <col min="749" max="749" width="13.140625" style="43" customWidth="1"/>
    <col min="750" max="750" width="13.28515625" style="43" customWidth="1"/>
    <col min="751" max="751" width="12.140625" style="43" customWidth="1"/>
    <col min="752" max="752" width="2.7109375" style="43" customWidth="1"/>
    <col min="753" max="753" width="9.28515625" style="43" customWidth="1"/>
    <col min="754" max="754" width="43.85546875" style="43" customWidth="1"/>
    <col min="755" max="756" width="14.42578125" style="43" customWidth="1"/>
    <col min="757" max="757" width="10.85546875" style="43" customWidth="1"/>
    <col min="758" max="761" width="8.85546875" style="43"/>
    <col min="762" max="762" width="12.42578125" style="43" customWidth="1"/>
    <col min="763" max="949" width="8.85546875" style="43"/>
    <col min="950" max="950" width="9" style="43" customWidth="1"/>
    <col min="951" max="951" width="34.42578125" style="43" customWidth="1"/>
    <col min="952" max="952" width="10.42578125" style="43" customWidth="1"/>
    <col min="953" max="953" width="11.28515625" style="43" customWidth="1"/>
    <col min="954" max="954" width="9.5703125" style="43" customWidth="1"/>
    <col min="955" max="955" width="10.140625" style="43" customWidth="1"/>
    <col min="956" max="956" width="15.28515625" style="43" customWidth="1"/>
    <col min="957" max="957" width="12.42578125" style="43" customWidth="1"/>
    <col min="958" max="958" width="9.28515625" style="43" customWidth="1"/>
    <col min="959" max="959" width="4" style="43" customWidth="1"/>
    <col min="960" max="960" width="9.42578125" style="43" customWidth="1"/>
    <col min="961" max="961" width="10.5703125" style="43" customWidth="1"/>
    <col min="962" max="962" width="9.85546875" style="43" customWidth="1"/>
    <col min="963" max="964" width="15.42578125" style="43" customWidth="1"/>
    <col min="965" max="965" width="16.7109375" style="43" customWidth="1"/>
    <col min="966" max="966" width="8.42578125" style="43" customWidth="1"/>
    <col min="967" max="967" width="13.7109375" style="43" customWidth="1"/>
    <col min="968" max="968" width="23.5703125" style="43" bestFit="1" customWidth="1"/>
    <col min="969" max="969" width="45.140625" style="43" customWidth="1"/>
    <col min="970" max="970" width="33.140625" style="43" bestFit="1" customWidth="1"/>
    <col min="971" max="971" width="8.85546875" style="43"/>
    <col min="972" max="972" width="17.42578125" style="43" customWidth="1"/>
    <col min="973" max="973" width="8.85546875" style="43" customWidth="1"/>
    <col min="974" max="974" width="11" style="43" customWidth="1"/>
    <col min="975" max="975" width="10.140625" style="43" customWidth="1"/>
    <col min="976" max="976" width="10.7109375" style="43" customWidth="1"/>
    <col min="977" max="977" width="6.42578125" style="43" customWidth="1"/>
    <col min="978" max="978" width="3.85546875" style="43" customWidth="1"/>
    <col min="979" max="979" width="12.42578125" style="43" customWidth="1"/>
    <col min="980" max="980" width="7" style="43" customWidth="1"/>
    <col min="981" max="981" width="15" style="43" customWidth="1"/>
    <col min="982" max="982" width="10.85546875" style="43" customWidth="1"/>
    <col min="983" max="983" width="3.85546875" style="43" customWidth="1"/>
    <col min="984" max="984" width="4.7109375" style="43" customWidth="1"/>
    <col min="985" max="985" width="4" style="43" customWidth="1"/>
    <col min="986" max="986" width="9.7109375" style="43" customWidth="1"/>
    <col min="987" max="987" width="4.28515625" style="43" customWidth="1"/>
    <col min="988" max="988" width="4.7109375" style="43" customWidth="1"/>
    <col min="989" max="989" width="4.28515625" style="43" customWidth="1"/>
    <col min="990" max="990" width="11.7109375" style="43" customWidth="1"/>
    <col min="991" max="991" width="8.42578125" style="43" customWidth="1"/>
    <col min="992" max="992" width="8.140625" style="43" customWidth="1"/>
    <col min="993" max="993" width="9.28515625" style="43" customWidth="1"/>
    <col min="994" max="994" width="9.85546875" style="43" customWidth="1"/>
    <col min="995" max="995" width="6.28515625" style="43" customWidth="1"/>
    <col min="996" max="996" width="8.42578125" style="43" customWidth="1"/>
    <col min="997" max="997" width="10.7109375" style="43" customWidth="1"/>
    <col min="998" max="998" width="12" style="43" customWidth="1"/>
    <col min="999" max="999" width="9.85546875" style="43" customWidth="1"/>
    <col min="1000" max="1000" width="7.42578125" style="43" customWidth="1"/>
    <col min="1001" max="1001" width="10.7109375" style="43" customWidth="1"/>
    <col min="1002" max="1002" width="10.140625" style="43" customWidth="1"/>
    <col min="1003" max="1003" width="5.42578125" style="43" customWidth="1"/>
    <col min="1004" max="1004" width="9.85546875" style="43" customWidth="1"/>
    <col min="1005" max="1005" width="13.140625" style="43" customWidth="1"/>
    <col min="1006" max="1006" width="13.28515625" style="43" customWidth="1"/>
    <col min="1007" max="1007" width="12.140625" style="43" customWidth="1"/>
    <col min="1008" max="1008" width="2.7109375" style="43" customWidth="1"/>
    <col min="1009" max="1009" width="9.28515625" style="43" customWidth="1"/>
    <col min="1010" max="1010" width="43.85546875" style="43" customWidth="1"/>
    <col min="1011" max="1012" width="14.42578125" style="43" customWidth="1"/>
    <col min="1013" max="1013" width="10.85546875" style="43" customWidth="1"/>
    <col min="1014" max="1017" width="8.85546875" style="43"/>
    <col min="1018" max="1018" width="12.42578125" style="43" customWidth="1"/>
    <col min="1019" max="1205" width="8.85546875" style="43"/>
    <col min="1206" max="1206" width="9" style="43" customWidth="1"/>
    <col min="1207" max="1207" width="34.42578125" style="43" customWidth="1"/>
    <col min="1208" max="1208" width="10.42578125" style="43" customWidth="1"/>
    <col min="1209" max="1209" width="11.28515625" style="43" customWidth="1"/>
    <col min="1210" max="1210" width="9.5703125" style="43" customWidth="1"/>
    <col min="1211" max="1211" width="10.140625" style="43" customWidth="1"/>
    <col min="1212" max="1212" width="15.28515625" style="43" customWidth="1"/>
    <col min="1213" max="1213" width="12.42578125" style="43" customWidth="1"/>
    <col min="1214" max="1214" width="9.28515625" style="43" customWidth="1"/>
    <col min="1215" max="1215" width="4" style="43" customWidth="1"/>
    <col min="1216" max="1216" width="9.42578125" style="43" customWidth="1"/>
    <col min="1217" max="1217" width="10.5703125" style="43" customWidth="1"/>
    <col min="1218" max="1218" width="9.85546875" style="43" customWidth="1"/>
    <col min="1219" max="1220" width="15.42578125" style="43" customWidth="1"/>
    <col min="1221" max="1221" width="16.7109375" style="43" customWidth="1"/>
    <col min="1222" max="1222" width="8.42578125" style="43" customWidth="1"/>
    <col min="1223" max="1223" width="13.7109375" style="43" customWidth="1"/>
    <col min="1224" max="1224" width="23.5703125" style="43" bestFit="1" customWidth="1"/>
    <col min="1225" max="1225" width="45.140625" style="43" customWidth="1"/>
    <col min="1226" max="1226" width="33.140625" style="43" bestFit="1" customWidth="1"/>
    <col min="1227" max="1227" width="8.85546875" style="43"/>
    <col min="1228" max="1228" width="17.42578125" style="43" customWidth="1"/>
    <col min="1229" max="1229" width="8.85546875" style="43" customWidth="1"/>
    <col min="1230" max="1230" width="11" style="43" customWidth="1"/>
    <col min="1231" max="1231" width="10.140625" style="43" customWidth="1"/>
    <col min="1232" max="1232" width="10.7109375" style="43" customWidth="1"/>
    <col min="1233" max="1233" width="6.42578125" style="43" customWidth="1"/>
    <col min="1234" max="1234" width="3.85546875" style="43" customWidth="1"/>
    <col min="1235" max="1235" width="12.42578125" style="43" customWidth="1"/>
    <col min="1236" max="1236" width="7" style="43" customWidth="1"/>
    <col min="1237" max="1237" width="15" style="43" customWidth="1"/>
    <col min="1238" max="1238" width="10.85546875" style="43" customWidth="1"/>
    <col min="1239" max="1239" width="3.85546875" style="43" customWidth="1"/>
    <col min="1240" max="1240" width="4.7109375" style="43" customWidth="1"/>
    <col min="1241" max="1241" width="4" style="43" customWidth="1"/>
    <col min="1242" max="1242" width="9.7109375" style="43" customWidth="1"/>
    <col min="1243" max="1243" width="4.28515625" style="43" customWidth="1"/>
    <col min="1244" max="1244" width="4.7109375" style="43" customWidth="1"/>
    <col min="1245" max="1245" width="4.28515625" style="43" customWidth="1"/>
    <col min="1246" max="1246" width="11.7109375" style="43" customWidth="1"/>
    <col min="1247" max="1247" width="8.42578125" style="43" customWidth="1"/>
    <col min="1248" max="1248" width="8.140625" style="43" customWidth="1"/>
    <col min="1249" max="1249" width="9.28515625" style="43" customWidth="1"/>
    <col min="1250" max="1250" width="9.85546875" style="43" customWidth="1"/>
    <col min="1251" max="1251" width="6.28515625" style="43" customWidth="1"/>
    <col min="1252" max="1252" width="8.42578125" style="43" customWidth="1"/>
    <col min="1253" max="1253" width="10.7109375" style="43" customWidth="1"/>
    <col min="1254" max="1254" width="12" style="43" customWidth="1"/>
    <col min="1255" max="1255" width="9.85546875" style="43" customWidth="1"/>
    <col min="1256" max="1256" width="7.42578125" style="43" customWidth="1"/>
    <col min="1257" max="1257" width="10.7109375" style="43" customWidth="1"/>
    <col min="1258" max="1258" width="10.140625" style="43" customWidth="1"/>
    <col min="1259" max="1259" width="5.42578125" style="43" customWidth="1"/>
    <col min="1260" max="1260" width="9.85546875" style="43" customWidth="1"/>
    <col min="1261" max="1261" width="13.140625" style="43" customWidth="1"/>
    <col min="1262" max="1262" width="13.28515625" style="43" customWidth="1"/>
    <col min="1263" max="1263" width="12.140625" style="43" customWidth="1"/>
    <col min="1264" max="1264" width="2.7109375" style="43" customWidth="1"/>
    <col min="1265" max="1265" width="9.28515625" style="43" customWidth="1"/>
    <col min="1266" max="1266" width="43.85546875" style="43" customWidth="1"/>
    <col min="1267" max="1268" width="14.42578125" style="43" customWidth="1"/>
    <col min="1269" max="1269" width="10.85546875" style="43" customWidth="1"/>
    <col min="1270" max="1273" width="8.85546875" style="43"/>
    <col min="1274" max="1274" width="12.42578125" style="43" customWidth="1"/>
    <col min="1275" max="1461" width="8.85546875" style="43"/>
    <col min="1462" max="1462" width="9" style="43" customWidth="1"/>
    <col min="1463" max="1463" width="34.42578125" style="43" customWidth="1"/>
    <col min="1464" max="1464" width="10.42578125" style="43" customWidth="1"/>
    <col min="1465" max="1465" width="11.28515625" style="43" customWidth="1"/>
    <col min="1466" max="1466" width="9.5703125" style="43" customWidth="1"/>
    <col min="1467" max="1467" width="10.140625" style="43" customWidth="1"/>
    <col min="1468" max="1468" width="15.28515625" style="43" customWidth="1"/>
    <col min="1469" max="1469" width="12.42578125" style="43" customWidth="1"/>
    <col min="1470" max="1470" width="9.28515625" style="43" customWidth="1"/>
    <col min="1471" max="1471" width="4" style="43" customWidth="1"/>
    <col min="1472" max="1472" width="9.42578125" style="43" customWidth="1"/>
    <col min="1473" max="1473" width="10.5703125" style="43" customWidth="1"/>
    <col min="1474" max="1474" width="9.85546875" style="43" customWidth="1"/>
    <col min="1475" max="1476" width="15.42578125" style="43" customWidth="1"/>
    <col min="1477" max="1477" width="16.7109375" style="43" customWidth="1"/>
    <col min="1478" max="1478" width="8.42578125" style="43" customWidth="1"/>
    <col min="1479" max="1479" width="13.7109375" style="43" customWidth="1"/>
    <col min="1480" max="1480" width="23.5703125" style="43" bestFit="1" customWidth="1"/>
    <col min="1481" max="1481" width="45.140625" style="43" customWidth="1"/>
    <col min="1482" max="1482" width="33.140625" style="43" bestFit="1" customWidth="1"/>
    <col min="1483" max="1483" width="8.85546875" style="43"/>
    <col min="1484" max="1484" width="17.42578125" style="43" customWidth="1"/>
    <col min="1485" max="1485" width="8.85546875" style="43" customWidth="1"/>
    <col min="1486" max="1486" width="11" style="43" customWidth="1"/>
    <col min="1487" max="1487" width="10.140625" style="43" customWidth="1"/>
    <col min="1488" max="1488" width="10.7109375" style="43" customWidth="1"/>
    <col min="1489" max="1489" width="6.42578125" style="43" customWidth="1"/>
    <col min="1490" max="1490" width="3.85546875" style="43" customWidth="1"/>
    <col min="1491" max="1491" width="12.42578125" style="43" customWidth="1"/>
    <col min="1492" max="1492" width="7" style="43" customWidth="1"/>
    <col min="1493" max="1493" width="15" style="43" customWidth="1"/>
    <col min="1494" max="1494" width="10.85546875" style="43" customWidth="1"/>
    <col min="1495" max="1495" width="3.85546875" style="43" customWidth="1"/>
    <col min="1496" max="1496" width="4.7109375" style="43" customWidth="1"/>
    <col min="1497" max="1497" width="4" style="43" customWidth="1"/>
    <col min="1498" max="1498" width="9.7109375" style="43" customWidth="1"/>
    <col min="1499" max="1499" width="4.28515625" style="43" customWidth="1"/>
    <col min="1500" max="1500" width="4.7109375" style="43" customWidth="1"/>
    <col min="1501" max="1501" width="4.28515625" style="43" customWidth="1"/>
    <col min="1502" max="1502" width="11.7109375" style="43" customWidth="1"/>
    <col min="1503" max="1503" width="8.42578125" style="43" customWidth="1"/>
    <col min="1504" max="1504" width="8.140625" style="43" customWidth="1"/>
    <col min="1505" max="1505" width="9.28515625" style="43" customWidth="1"/>
    <col min="1506" max="1506" width="9.85546875" style="43" customWidth="1"/>
    <col min="1507" max="1507" width="6.28515625" style="43" customWidth="1"/>
    <col min="1508" max="1508" width="8.42578125" style="43" customWidth="1"/>
    <col min="1509" max="1509" width="10.7109375" style="43" customWidth="1"/>
    <col min="1510" max="1510" width="12" style="43" customWidth="1"/>
    <col min="1511" max="1511" width="9.85546875" style="43" customWidth="1"/>
    <col min="1512" max="1512" width="7.42578125" style="43" customWidth="1"/>
    <col min="1513" max="1513" width="10.7109375" style="43" customWidth="1"/>
    <col min="1514" max="1514" width="10.140625" style="43" customWidth="1"/>
    <col min="1515" max="1515" width="5.42578125" style="43" customWidth="1"/>
    <col min="1516" max="1516" width="9.85546875" style="43" customWidth="1"/>
    <col min="1517" max="1517" width="13.140625" style="43" customWidth="1"/>
    <col min="1518" max="1518" width="13.28515625" style="43" customWidth="1"/>
    <col min="1519" max="1519" width="12.140625" style="43" customWidth="1"/>
    <col min="1520" max="1520" width="2.7109375" style="43" customWidth="1"/>
    <col min="1521" max="1521" width="9.28515625" style="43" customWidth="1"/>
    <col min="1522" max="1522" width="43.85546875" style="43" customWidth="1"/>
    <col min="1523" max="1524" width="14.42578125" style="43" customWidth="1"/>
    <col min="1525" max="1525" width="10.85546875" style="43" customWidth="1"/>
    <col min="1526" max="1529" width="8.85546875" style="43"/>
    <col min="1530" max="1530" width="12.42578125" style="43" customWidth="1"/>
    <col min="1531" max="1717" width="8.85546875" style="43"/>
    <col min="1718" max="1718" width="9" style="43" customWidth="1"/>
    <col min="1719" max="1719" width="34.42578125" style="43" customWidth="1"/>
    <col min="1720" max="1720" width="10.42578125" style="43" customWidth="1"/>
    <col min="1721" max="1721" width="11.28515625" style="43" customWidth="1"/>
    <col min="1722" max="1722" width="9.5703125" style="43" customWidth="1"/>
    <col min="1723" max="1723" width="10.140625" style="43" customWidth="1"/>
    <col min="1724" max="1724" width="15.28515625" style="43" customWidth="1"/>
    <col min="1725" max="1725" width="12.42578125" style="43" customWidth="1"/>
    <col min="1726" max="1726" width="9.28515625" style="43" customWidth="1"/>
    <col min="1727" max="1727" width="4" style="43" customWidth="1"/>
    <col min="1728" max="1728" width="9.42578125" style="43" customWidth="1"/>
    <col min="1729" max="1729" width="10.5703125" style="43" customWidth="1"/>
    <col min="1730" max="1730" width="9.85546875" style="43" customWidth="1"/>
    <col min="1731" max="1732" width="15.42578125" style="43" customWidth="1"/>
    <col min="1733" max="1733" width="16.7109375" style="43" customWidth="1"/>
    <col min="1734" max="1734" width="8.42578125" style="43" customWidth="1"/>
    <col min="1735" max="1735" width="13.7109375" style="43" customWidth="1"/>
    <col min="1736" max="1736" width="23.5703125" style="43" bestFit="1" customWidth="1"/>
    <col min="1737" max="1737" width="45.140625" style="43" customWidth="1"/>
    <col min="1738" max="1738" width="33.140625" style="43" bestFit="1" customWidth="1"/>
    <col min="1739" max="1739" width="8.85546875" style="43"/>
    <col min="1740" max="1740" width="17.42578125" style="43" customWidth="1"/>
    <col min="1741" max="1741" width="8.85546875" style="43" customWidth="1"/>
    <col min="1742" max="1742" width="11" style="43" customWidth="1"/>
    <col min="1743" max="1743" width="10.140625" style="43" customWidth="1"/>
    <col min="1744" max="1744" width="10.7109375" style="43" customWidth="1"/>
    <col min="1745" max="1745" width="6.42578125" style="43" customWidth="1"/>
    <col min="1746" max="1746" width="3.85546875" style="43" customWidth="1"/>
    <col min="1747" max="1747" width="12.42578125" style="43" customWidth="1"/>
    <col min="1748" max="1748" width="7" style="43" customWidth="1"/>
    <col min="1749" max="1749" width="15" style="43" customWidth="1"/>
    <col min="1750" max="1750" width="10.85546875" style="43" customWidth="1"/>
    <col min="1751" max="1751" width="3.85546875" style="43" customWidth="1"/>
    <col min="1752" max="1752" width="4.7109375" style="43" customWidth="1"/>
    <col min="1753" max="1753" width="4" style="43" customWidth="1"/>
    <col min="1754" max="1754" width="9.7109375" style="43" customWidth="1"/>
    <col min="1755" max="1755" width="4.28515625" style="43" customWidth="1"/>
    <col min="1756" max="1756" width="4.7109375" style="43" customWidth="1"/>
    <col min="1757" max="1757" width="4.28515625" style="43" customWidth="1"/>
    <col min="1758" max="1758" width="11.7109375" style="43" customWidth="1"/>
    <col min="1759" max="1759" width="8.42578125" style="43" customWidth="1"/>
    <col min="1760" max="1760" width="8.140625" style="43" customWidth="1"/>
    <col min="1761" max="1761" width="9.28515625" style="43" customWidth="1"/>
    <col min="1762" max="1762" width="9.85546875" style="43" customWidth="1"/>
    <col min="1763" max="1763" width="6.28515625" style="43" customWidth="1"/>
    <col min="1764" max="1764" width="8.42578125" style="43" customWidth="1"/>
    <col min="1765" max="1765" width="10.7109375" style="43" customWidth="1"/>
    <col min="1766" max="1766" width="12" style="43" customWidth="1"/>
    <col min="1767" max="1767" width="9.85546875" style="43" customWidth="1"/>
    <col min="1768" max="1768" width="7.42578125" style="43" customWidth="1"/>
    <col min="1769" max="1769" width="10.7109375" style="43" customWidth="1"/>
    <col min="1770" max="1770" width="10.140625" style="43" customWidth="1"/>
    <col min="1771" max="1771" width="5.42578125" style="43" customWidth="1"/>
    <col min="1772" max="1772" width="9.85546875" style="43" customWidth="1"/>
    <col min="1773" max="1773" width="13.140625" style="43" customWidth="1"/>
    <col min="1774" max="1774" width="13.28515625" style="43" customWidth="1"/>
    <col min="1775" max="1775" width="12.140625" style="43" customWidth="1"/>
    <col min="1776" max="1776" width="2.7109375" style="43" customWidth="1"/>
    <col min="1777" max="1777" width="9.28515625" style="43" customWidth="1"/>
    <col min="1778" max="1778" width="43.85546875" style="43" customWidth="1"/>
    <col min="1779" max="1780" width="14.42578125" style="43" customWidth="1"/>
    <col min="1781" max="1781" width="10.85546875" style="43" customWidth="1"/>
    <col min="1782" max="1785" width="8.85546875" style="43"/>
    <col min="1786" max="1786" width="12.42578125" style="43" customWidth="1"/>
    <col min="1787" max="1973" width="8.85546875" style="43"/>
    <col min="1974" max="1974" width="9" style="43" customWidth="1"/>
    <col min="1975" max="1975" width="34.42578125" style="43" customWidth="1"/>
    <col min="1976" max="1976" width="10.42578125" style="43" customWidth="1"/>
    <col min="1977" max="1977" width="11.28515625" style="43" customWidth="1"/>
    <col min="1978" max="1978" width="9.5703125" style="43" customWidth="1"/>
    <col min="1979" max="1979" width="10.140625" style="43" customWidth="1"/>
    <col min="1980" max="1980" width="15.28515625" style="43" customWidth="1"/>
    <col min="1981" max="1981" width="12.42578125" style="43" customWidth="1"/>
    <col min="1982" max="1982" width="9.28515625" style="43" customWidth="1"/>
    <col min="1983" max="1983" width="4" style="43" customWidth="1"/>
    <col min="1984" max="1984" width="9.42578125" style="43" customWidth="1"/>
    <col min="1985" max="1985" width="10.5703125" style="43" customWidth="1"/>
    <col min="1986" max="1986" width="9.85546875" style="43" customWidth="1"/>
    <col min="1987" max="1988" width="15.42578125" style="43" customWidth="1"/>
    <col min="1989" max="1989" width="16.7109375" style="43" customWidth="1"/>
    <col min="1990" max="1990" width="8.42578125" style="43" customWidth="1"/>
    <col min="1991" max="1991" width="13.7109375" style="43" customWidth="1"/>
    <col min="1992" max="1992" width="23.5703125" style="43" bestFit="1" customWidth="1"/>
    <col min="1993" max="1993" width="45.140625" style="43" customWidth="1"/>
    <col min="1994" max="1994" width="33.140625" style="43" bestFit="1" customWidth="1"/>
    <col min="1995" max="1995" width="8.85546875" style="43"/>
    <col min="1996" max="1996" width="17.42578125" style="43" customWidth="1"/>
    <col min="1997" max="1997" width="8.85546875" style="43" customWidth="1"/>
    <col min="1998" max="1998" width="11" style="43" customWidth="1"/>
    <col min="1999" max="1999" width="10.140625" style="43" customWidth="1"/>
    <col min="2000" max="2000" width="10.7109375" style="43" customWidth="1"/>
    <col min="2001" max="2001" width="6.42578125" style="43" customWidth="1"/>
    <col min="2002" max="2002" width="3.85546875" style="43" customWidth="1"/>
    <col min="2003" max="2003" width="12.42578125" style="43" customWidth="1"/>
    <col min="2004" max="2004" width="7" style="43" customWidth="1"/>
    <col min="2005" max="2005" width="15" style="43" customWidth="1"/>
    <col min="2006" max="2006" width="10.85546875" style="43" customWidth="1"/>
    <col min="2007" max="2007" width="3.85546875" style="43" customWidth="1"/>
    <col min="2008" max="2008" width="4.7109375" style="43" customWidth="1"/>
    <col min="2009" max="2009" width="4" style="43" customWidth="1"/>
    <col min="2010" max="2010" width="9.7109375" style="43" customWidth="1"/>
    <col min="2011" max="2011" width="4.28515625" style="43" customWidth="1"/>
    <col min="2012" max="2012" width="4.7109375" style="43" customWidth="1"/>
    <col min="2013" max="2013" width="4.28515625" style="43" customWidth="1"/>
    <col min="2014" max="2014" width="11.7109375" style="43" customWidth="1"/>
    <col min="2015" max="2015" width="8.42578125" style="43" customWidth="1"/>
    <col min="2016" max="2016" width="8.140625" style="43" customWidth="1"/>
    <col min="2017" max="2017" width="9.28515625" style="43" customWidth="1"/>
    <col min="2018" max="2018" width="9.85546875" style="43" customWidth="1"/>
    <col min="2019" max="2019" width="6.28515625" style="43" customWidth="1"/>
    <col min="2020" max="2020" width="8.42578125" style="43" customWidth="1"/>
    <col min="2021" max="2021" width="10.7109375" style="43" customWidth="1"/>
    <col min="2022" max="2022" width="12" style="43" customWidth="1"/>
    <col min="2023" max="2023" width="9.85546875" style="43" customWidth="1"/>
    <col min="2024" max="2024" width="7.42578125" style="43" customWidth="1"/>
    <col min="2025" max="2025" width="10.7109375" style="43" customWidth="1"/>
    <col min="2026" max="2026" width="10.140625" style="43" customWidth="1"/>
    <col min="2027" max="2027" width="5.42578125" style="43" customWidth="1"/>
    <col min="2028" max="2028" width="9.85546875" style="43" customWidth="1"/>
    <col min="2029" max="2029" width="13.140625" style="43" customWidth="1"/>
    <col min="2030" max="2030" width="13.28515625" style="43" customWidth="1"/>
    <col min="2031" max="2031" width="12.140625" style="43" customWidth="1"/>
    <col min="2032" max="2032" width="2.7109375" style="43" customWidth="1"/>
    <col min="2033" max="2033" width="9.28515625" style="43" customWidth="1"/>
    <col min="2034" max="2034" width="43.85546875" style="43" customWidth="1"/>
    <col min="2035" max="2036" width="14.42578125" style="43" customWidth="1"/>
    <col min="2037" max="2037" width="10.85546875" style="43" customWidth="1"/>
    <col min="2038" max="2041" width="8.85546875" style="43"/>
    <col min="2042" max="2042" width="12.42578125" style="43" customWidth="1"/>
    <col min="2043" max="2229" width="8.85546875" style="43"/>
    <col min="2230" max="2230" width="9" style="43" customWidth="1"/>
    <col min="2231" max="2231" width="34.42578125" style="43" customWidth="1"/>
    <col min="2232" max="2232" width="10.42578125" style="43" customWidth="1"/>
    <col min="2233" max="2233" width="11.28515625" style="43" customWidth="1"/>
    <col min="2234" max="2234" width="9.5703125" style="43" customWidth="1"/>
    <col min="2235" max="2235" width="10.140625" style="43" customWidth="1"/>
    <col min="2236" max="2236" width="15.28515625" style="43" customWidth="1"/>
    <col min="2237" max="2237" width="12.42578125" style="43" customWidth="1"/>
    <col min="2238" max="2238" width="9.28515625" style="43" customWidth="1"/>
    <col min="2239" max="2239" width="4" style="43" customWidth="1"/>
    <col min="2240" max="2240" width="9.42578125" style="43" customWidth="1"/>
    <col min="2241" max="2241" width="10.5703125" style="43" customWidth="1"/>
    <col min="2242" max="2242" width="9.85546875" style="43" customWidth="1"/>
    <col min="2243" max="2244" width="15.42578125" style="43" customWidth="1"/>
    <col min="2245" max="2245" width="16.7109375" style="43" customWidth="1"/>
    <col min="2246" max="2246" width="8.42578125" style="43" customWidth="1"/>
    <col min="2247" max="2247" width="13.7109375" style="43" customWidth="1"/>
    <col min="2248" max="2248" width="23.5703125" style="43" bestFit="1" customWidth="1"/>
    <col min="2249" max="2249" width="45.140625" style="43" customWidth="1"/>
    <col min="2250" max="2250" width="33.140625" style="43" bestFit="1" customWidth="1"/>
    <col min="2251" max="2251" width="8.85546875" style="43"/>
    <col min="2252" max="2252" width="17.42578125" style="43" customWidth="1"/>
    <col min="2253" max="2253" width="8.85546875" style="43" customWidth="1"/>
    <col min="2254" max="2254" width="11" style="43" customWidth="1"/>
    <col min="2255" max="2255" width="10.140625" style="43" customWidth="1"/>
    <col min="2256" max="2256" width="10.7109375" style="43" customWidth="1"/>
    <col min="2257" max="2257" width="6.42578125" style="43" customWidth="1"/>
    <col min="2258" max="2258" width="3.85546875" style="43" customWidth="1"/>
    <col min="2259" max="2259" width="12.42578125" style="43" customWidth="1"/>
    <col min="2260" max="2260" width="7" style="43" customWidth="1"/>
    <col min="2261" max="2261" width="15" style="43" customWidth="1"/>
    <col min="2262" max="2262" width="10.85546875" style="43" customWidth="1"/>
    <col min="2263" max="2263" width="3.85546875" style="43" customWidth="1"/>
    <col min="2264" max="2264" width="4.7109375" style="43" customWidth="1"/>
    <col min="2265" max="2265" width="4" style="43" customWidth="1"/>
    <col min="2266" max="2266" width="9.7109375" style="43" customWidth="1"/>
    <col min="2267" max="2267" width="4.28515625" style="43" customWidth="1"/>
    <col min="2268" max="2268" width="4.7109375" style="43" customWidth="1"/>
    <col min="2269" max="2269" width="4.28515625" style="43" customWidth="1"/>
    <col min="2270" max="2270" width="11.7109375" style="43" customWidth="1"/>
    <col min="2271" max="2271" width="8.42578125" style="43" customWidth="1"/>
    <col min="2272" max="2272" width="8.140625" style="43" customWidth="1"/>
    <col min="2273" max="2273" width="9.28515625" style="43" customWidth="1"/>
    <col min="2274" max="2274" width="9.85546875" style="43" customWidth="1"/>
    <col min="2275" max="2275" width="6.28515625" style="43" customWidth="1"/>
    <col min="2276" max="2276" width="8.42578125" style="43" customWidth="1"/>
    <col min="2277" max="2277" width="10.7109375" style="43" customWidth="1"/>
    <col min="2278" max="2278" width="12" style="43" customWidth="1"/>
    <col min="2279" max="2279" width="9.85546875" style="43" customWidth="1"/>
    <col min="2280" max="2280" width="7.42578125" style="43" customWidth="1"/>
    <col min="2281" max="2281" width="10.7109375" style="43" customWidth="1"/>
    <col min="2282" max="2282" width="10.140625" style="43" customWidth="1"/>
    <col min="2283" max="2283" width="5.42578125" style="43" customWidth="1"/>
    <col min="2284" max="2284" width="9.85546875" style="43" customWidth="1"/>
    <col min="2285" max="2285" width="13.140625" style="43" customWidth="1"/>
    <col min="2286" max="2286" width="13.28515625" style="43" customWidth="1"/>
    <col min="2287" max="2287" width="12.140625" style="43" customWidth="1"/>
    <col min="2288" max="2288" width="2.7109375" style="43" customWidth="1"/>
    <col min="2289" max="2289" width="9.28515625" style="43" customWidth="1"/>
    <col min="2290" max="2290" width="43.85546875" style="43" customWidth="1"/>
    <col min="2291" max="2292" width="14.42578125" style="43" customWidth="1"/>
    <col min="2293" max="2293" width="10.85546875" style="43" customWidth="1"/>
    <col min="2294" max="2297" width="8.85546875" style="43"/>
    <col min="2298" max="2298" width="12.42578125" style="43" customWidth="1"/>
    <col min="2299" max="2485" width="8.85546875" style="43"/>
    <col min="2486" max="2486" width="9" style="43" customWidth="1"/>
    <col min="2487" max="2487" width="34.42578125" style="43" customWidth="1"/>
    <col min="2488" max="2488" width="10.42578125" style="43" customWidth="1"/>
    <col min="2489" max="2489" width="11.28515625" style="43" customWidth="1"/>
    <col min="2490" max="2490" width="9.5703125" style="43" customWidth="1"/>
    <col min="2491" max="2491" width="10.140625" style="43" customWidth="1"/>
    <col min="2492" max="2492" width="15.28515625" style="43" customWidth="1"/>
    <col min="2493" max="2493" width="12.42578125" style="43" customWidth="1"/>
    <col min="2494" max="2494" width="9.28515625" style="43" customWidth="1"/>
    <col min="2495" max="2495" width="4" style="43" customWidth="1"/>
    <col min="2496" max="2496" width="9.42578125" style="43" customWidth="1"/>
    <col min="2497" max="2497" width="10.5703125" style="43" customWidth="1"/>
    <col min="2498" max="2498" width="9.85546875" style="43" customWidth="1"/>
    <col min="2499" max="2500" width="15.42578125" style="43" customWidth="1"/>
    <col min="2501" max="2501" width="16.7109375" style="43" customWidth="1"/>
    <col min="2502" max="2502" width="8.42578125" style="43" customWidth="1"/>
    <col min="2503" max="2503" width="13.7109375" style="43" customWidth="1"/>
    <col min="2504" max="2504" width="23.5703125" style="43" bestFit="1" customWidth="1"/>
    <col min="2505" max="2505" width="45.140625" style="43" customWidth="1"/>
    <col min="2506" max="2506" width="33.140625" style="43" bestFit="1" customWidth="1"/>
    <col min="2507" max="2507" width="8.85546875" style="43"/>
    <col min="2508" max="2508" width="17.42578125" style="43" customWidth="1"/>
    <col min="2509" max="2509" width="8.85546875" style="43" customWidth="1"/>
    <col min="2510" max="2510" width="11" style="43" customWidth="1"/>
    <col min="2511" max="2511" width="10.140625" style="43" customWidth="1"/>
    <col min="2512" max="2512" width="10.7109375" style="43" customWidth="1"/>
    <col min="2513" max="2513" width="6.42578125" style="43" customWidth="1"/>
    <col min="2514" max="2514" width="3.85546875" style="43" customWidth="1"/>
    <col min="2515" max="2515" width="12.42578125" style="43" customWidth="1"/>
    <col min="2516" max="2516" width="7" style="43" customWidth="1"/>
    <col min="2517" max="2517" width="15" style="43" customWidth="1"/>
    <col min="2518" max="2518" width="10.85546875" style="43" customWidth="1"/>
    <col min="2519" max="2519" width="3.85546875" style="43" customWidth="1"/>
    <col min="2520" max="2520" width="4.7109375" style="43" customWidth="1"/>
    <col min="2521" max="2521" width="4" style="43" customWidth="1"/>
    <col min="2522" max="2522" width="9.7109375" style="43" customWidth="1"/>
    <col min="2523" max="2523" width="4.28515625" style="43" customWidth="1"/>
    <col min="2524" max="2524" width="4.7109375" style="43" customWidth="1"/>
    <col min="2525" max="2525" width="4.28515625" style="43" customWidth="1"/>
    <col min="2526" max="2526" width="11.7109375" style="43" customWidth="1"/>
    <col min="2527" max="2527" width="8.42578125" style="43" customWidth="1"/>
    <col min="2528" max="2528" width="8.140625" style="43" customWidth="1"/>
    <col min="2529" max="2529" width="9.28515625" style="43" customWidth="1"/>
    <col min="2530" max="2530" width="9.85546875" style="43" customWidth="1"/>
    <col min="2531" max="2531" width="6.28515625" style="43" customWidth="1"/>
    <col min="2532" max="2532" width="8.42578125" style="43" customWidth="1"/>
    <col min="2533" max="2533" width="10.7109375" style="43" customWidth="1"/>
    <col min="2534" max="2534" width="12" style="43" customWidth="1"/>
    <col min="2535" max="2535" width="9.85546875" style="43" customWidth="1"/>
    <col min="2536" max="2536" width="7.42578125" style="43" customWidth="1"/>
    <col min="2537" max="2537" width="10.7109375" style="43" customWidth="1"/>
    <col min="2538" max="2538" width="10.140625" style="43" customWidth="1"/>
    <col min="2539" max="2539" width="5.42578125" style="43" customWidth="1"/>
    <col min="2540" max="2540" width="9.85546875" style="43" customWidth="1"/>
    <col min="2541" max="2541" width="13.140625" style="43" customWidth="1"/>
    <col min="2542" max="2542" width="13.28515625" style="43" customWidth="1"/>
    <col min="2543" max="2543" width="12.140625" style="43" customWidth="1"/>
    <col min="2544" max="2544" width="2.7109375" style="43" customWidth="1"/>
    <col min="2545" max="2545" width="9.28515625" style="43" customWidth="1"/>
    <col min="2546" max="2546" width="43.85546875" style="43" customWidth="1"/>
    <col min="2547" max="2548" width="14.42578125" style="43" customWidth="1"/>
    <col min="2549" max="2549" width="10.85546875" style="43" customWidth="1"/>
    <col min="2550" max="2553" width="8.85546875" style="43"/>
    <col min="2554" max="2554" width="12.42578125" style="43" customWidth="1"/>
    <col min="2555" max="2741" width="8.85546875" style="43"/>
    <col min="2742" max="2742" width="9" style="43" customWidth="1"/>
    <col min="2743" max="2743" width="34.42578125" style="43" customWidth="1"/>
    <col min="2744" max="2744" width="10.42578125" style="43" customWidth="1"/>
    <col min="2745" max="2745" width="11.28515625" style="43" customWidth="1"/>
    <col min="2746" max="2746" width="9.5703125" style="43" customWidth="1"/>
    <col min="2747" max="2747" width="10.140625" style="43" customWidth="1"/>
    <col min="2748" max="2748" width="15.28515625" style="43" customWidth="1"/>
    <col min="2749" max="2749" width="12.42578125" style="43" customWidth="1"/>
    <col min="2750" max="2750" width="9.28515625" style="43" customWidth="1"/>
    <col min="2751" max="2751" width="4" style="43" customWidth="1"/>
    <col min="2752" max="2752" width="9.42578125" style="43" customWidth="1"/>
    <col min="2753" max="2753" width="10.5703125" style="43" customWidth="1"/>
    <col min="2754" max="2754" width="9.85546875" style="43" customWidth="1"/>
    <col min="2755" max="2756" width="15.42578125" style="43" customWidth="1"/>
    <col min="2757" max="2757" width="16.7109375" style="43" customWidth="1"/>
    <col min="2758" max="2758" width="8.42578125" style="43" customWidth="1"/>
    <col min="2759" max="2759" width="13.7109375" style="43" customWidth="1"/>
    <col min="2760" max="2760" width="23.5703125" style="43" bestFit="1" customWidth="1"/>
    <col min="2761" max="2761" width="45.140625" style="43" customWidth="1"/>
    <col min="2762" max="2762" width="33.140625" style="43" bestFit="1" customWidth="1"/>
    <col min="2763" max="2763" width="8.85546875" style="43"/>
    <col min="2764" max="2764" width="17.42578125" style="43" customWidth="1"/>
    <col min="2765" max="2765" width="8.85546875" style="43" customWidth="1"/>
    <col min="2766" max="2766" width="11" style="43" customWidth="1"/>
    <col min="2767" max="2767" width="10.140625" style="43" customWidth="1"/>
    <col min="2768" max="2768" width="10.7109375" style="43" customWidth="1"/>
    <col min="2769" max="2769" width="6.42578125" style="43" customWidth="1"/>
    <col min="2770" max="2770" width="3.85546875" style="43" customWidth="1"/>
    <col min="2771" max="2771" width="12.42578125" style="43" customWidth="1"/>
    <col min="2772" max="2772" width="7" style="43" customWidth="1"/>
    <col min="2773" max="2773" width="15" style="43" customWidth="1"/>
    <col min="2774" max="2774" width="10.85546875" style="43" customWidth="1"/>
    <col min="2775" max="2775" width="3.85546875" style="43" customWidth="1"/>
    <col min="2776" max="2776" width="4.7109375" style="43" customWidth="1"/>
    <col min="2777" max="2777" width="4" style="43" customWidth="1"/>
    <col min="2778" max="2778" width="9.7109375" style="43" customWidth="1"/>
    <col min="2779" max="2779" width="4.28515625" style="43" customWidth="1"/>
    <col min="2780" max="2780" width="4.7109375" style="43" customWidth="1"/>
    <col min="2781" max="2781" width="4.28515625" style="43" customWidth="1"/>
    <col min="2782" max="2782" width="11.7109375" style="43" customWidth="1"/>
    <col min="2783" max="2783" width="8.42578125" style="43" customWidth="1"/>
    <col min="2784" max="2784" width="8.140625" style="43" customWidth="1"/>
    <col min="2785" max="2785" width="9.28515625" style="43" customWidth="1"/>
    <col min="2786" max="2786" width="9.85546875" style="43" customWidth="1"/>
    <col min="2787" max="2787" width="6.28515625" style="43" customWidth="1"/>
    <col min="2788" max="2788" width="8.42578125" style="43" customWidth="1"/>
    <col min="2789" max="2789" width="10.7109375" style="43" customWidth="1"/>
    <col min="2790" max="2790" width="12" style="43" customWidth="1"/>
    <col min="2791" max="2791" width="9.85546875" style="43" customWidth="1"/>
    <col min="2792" max="2792" width="7.42578125" style="43" customWidth="1"/>
    <col min="2793" max="2793" width="10.7109375" style="43" customWidth="1"/>
    <col min="2794" max="2794" width="10.140625" style="43" customWidth="1"/>
    <col min="2795" max="2795" width="5.42578125" style="43" customWidth="1"/>
    <col min="2796" max="2796" width="9.85546875" style="43" customWidth="1"/>
    <col min="2797" max="2797" width="13.140625" style="43" customWidth="1"/>
    <col min="2798" max="2798" width="13.28515625" style="43" customWidth="1"/>
    <col min="2799" max="2799" width="12.140625" style="43" customWidth="1"/>
    <col min="2800" max="2800" width="2.7109375" style="43" customWidth="1"/>
    <col min="2801" max="2801" width="9.28515625" style="43" customWidth="1"/>
    <col min="2802" max="2802" width="43.85546875" style="43" customWidth="1"/>
    <col min="2803" max="2804" width="14.42578125" style="43" customWidth="1"/>
    <col min="2805" max="2805" width="10.85546875" style="43" customWidth="1"/>
    <col min="2806" max="2809" width="8.85546875" style="43"/>
    <col min="2810" max="2810" width="12.42578125" style="43" customWidth="1"/>
    <col min="2811" max="2997" width="8.85546875" style="43"/>
    <col min="2998" max="2998" width="9" style="43" customWidth="1"/>
    <col min="2999" max="2999" width="34.42578125" style="43" customWidth="1"/>
    <col min="3000" max="3000" width="10.42578125" style="43" customWidth="1"/>
    <col min="3001" max="3001" width="11.28515625" style="43" customWidth="1"/>
    <col min="3002" max="3002" width="9.5703125" style="43" customWidth="1"/>
    <col min="3003" max="3003" width="10.140625" style="43" customWidth="1"/>
    <col min="3004" max="3004" width="15.28515625" style="43" customWidth="1"/>
    <col min="3005" max="3005" width="12.42578125" style="43" customWidth="1"/>
    <col min="3006" max="3006" width="9.28515625" style="43" customWidth="1"/>
    <col min="3007" max="3007" width="4" style="43" customWidth="1"/>
    <col min="3008" max="3008" width="9.42578125" style="43" customWidth="1"/>
    <col min="3009" max="3009" width="10.5703125" style="43" customWidth="1"/>
    <col min="3010" max="3010" width="9.85546875" style="43" customWidth="1"/>
    <col min="3011" max="3012" width="15.42578125" style="43" customWidth="1"/>
    <col min="3013" max="3013" width="16.7109375" style="43" customWidth="1"/>
    <col min="3014" max="3014" width="8.42578125" style="43" customWidth="1"/>
    <col min="3015" max="3015" width="13.7109375" style="43" customWidth="1"/>
    <col min="3016" max="3016" width="23.5703125" style="43" bestFit="1" customWidth="1"/>
    <col min="3017" max="3017" width="45.140625" style="43" customWidth="1"/>
    <col min="3018" max="3018" width="33.140625" style="43" bestFit="1" customWidth="1"/>
    <col min="3019" max="3019" width="8.85546875" style="43"/>
    <col min="3020" max="3020" width="17.42578125" style="43" customWidth="1"/>
    <col min="3021" max="3021" width="8.85546875" style="43" customWidth="1"/>
    <col min="3022" max="3022" width="11" style="43" customWidth="1"/>
    <col min="3023" max="3023" width="10.140625" style="43" customWidth="1"/>
    <col min="3024" max="3024" width="10.7109375" style="43" customWidth="1"/>
    <col min="3025" max="3025" width="6.42578125" style="43" customWidth="1"/>
    <col min="3026" max="3026" width="3.85546875" style="43" customWidth="1"/>
    <col min="3027" max="3027" width="12.42578125" style="43" customWidth="1"/>
    <col min="3028" max="3028" width="7" style="43" customWidth="1"/>
    <col min="3029" max="3029" width="15" style="43" customWidth="1"/>
    <col min="3030" max="3030" width="10.85546875" style="43" customWidth="1"/>
    <col min="3031" max="3031" width="3.85546875" style="43" customWidth="1"/>
    <col min="3032" max="3032" width="4.7109375" style="43" customWidth="1"/>
    <col min="3033" max="3033" width="4" style="43" customWidth="1"/>
    <col min="3034" max="3034" width="9.7109375" style="43" customWidth="1"/>
    <col min="3035" max="3035" width="4.28515625" style="43" customWidth="1"/>
    <col min="3036" max="3036" width="4.7109375" style="43" customWidth="1"/>
    <col min="3037" max="3037" width="4.28515625" style="43" customWidth="1"/>
    <col min="3038" max="3038" width="11.7109375" style="43" customWidth="1"/>
    <col min="3039" max="3039" width="8.42578125" style="43" customWidth="1"/>
    <col min="3040" max="3040" width="8.140625" style="43" customWidth="1"/>
    <col min="3041" max="3041" width="9.28515625" style="43" customWidth="1"/>
    <col min="3042" max="3042" width="9.85546875" style="43" customWidth="1"/>
    <col min="3043" max="3043" width="6.28515625" style="43" customWidth="1"/>
    <col min="3044" max="3044" width="8.42578125" style="43" customWidth="1"/>
    <col min="3045" max="3045" width="10.7109375" style="43" customWidth="1"/>
    <col min="3046" max="3046" width="12" style="43" customWidth="1"/>
    <col min="3047" max="3047" width="9.85546875" style="43" customWidth="1"/>
    <col min="3048" max="3048" width="7.42578125" style="43" customWidth="1"/>
    <col min="3049" max="3049" width="10.7109375" style="43" customWidth="1"/>
    <col min="3050" max="3050" width="10.140625" style="43" customWidth="1"/>
    <col min="3051" max="3051" width="5.42578125" style="43" customWidth="1"/>
    <col min="3052" max="3052" width="9.85546875" style="43" customWidth="1"/>
    <col min="3053" max="3053" width="13.140625" style="43" customWidth="1"/>
    <col min="3054" max="3054" width="13.28515625" style="43" customWidth="1"/>
    <col min="3055" max="3055" width="12.140625" style="43" customWidth="1"/>
    <col min="3056" max="3056" width="2.7109375" style="43" customWidth="1"/>
    <col min="3057" max="3057" width="9.28515625" style="43" customWidth="1"/>
    <col min="3058" max="3058" width="43.85546875" style="43" customWidth="1"/>
    <col min="3059" max="3060" width="14.42578125" style="43" customWidth="1"/>
    <col min="3061" max="3061" width="10.85546875" style="43" customWidth="1"/>
    <col min="3062" max="3065" width="8.85546875" style="43"/>
    <col min="3066" max="3066" width="12.42578125" style="43" customWidth="1"/>
    <col min="3067" max="3253" width="8.85546875" style="43"/>
    <col min="3254" max="3254" width="9" style="43" customWidth="1"/>
    <col min="3255" max="3255" width="34.42578125" style="43" customWidth="1"/>
    <col min="3256" max="3256" width="10.42578125" style="43" customWidth="1"/>
    <col min="3257" max="3257" width="11.28515625" style="43" customWidth="1"/>
    <col min="3258" max="3258" width="9.5703125" style="43" customWidth="1"/>
    <col min="3259" max="3259" width="10.140625" style="43" customWidth="1"/>
    <col min="3260" max="3260" width="15.28515625" style="43" customWidth="1"/>
    <col min="3261" max="3261" width="12.42578125" style="43" customWidth="1"/>
    <col min="3262" max="3262" width="9.28515625" style="43" customWidth="1"/>
    <col min="3263" max="3263" width="4" style="43" customWidth="1"/>
    <col min="3264" max="3264" width="9.42578125" style="43" customWidth="1"/>
    <col min="3265" max="3265" width="10.5703125" style="43" customWidth="1"/>
    <col min="3266" max="3266" width="9.85546875" style="43" customWidth="1"/>
    <col min="3267" max="3268" width="15.42578125" style="43" customWidth="1"/>
    <col min="3269" max="3269" width="16.7109375" style="43" customWidth="1"/>
    <col min="3270" max="3270" width="8.42578125" style="43" customWidth="1"/>
    <col min="3271" max="3271" width="13.7109375" style="43" customWidth="1"/>
    <col min="3272" max="3272" width="23.5703125" style="43" bestFit="1" customWidth="1"/>
    <col min="3273" max="3273" width="45.140625" style="43" customWidth="1"/>
    <col min="3274" max="3274" width="33.140625" style="43" bestFit="1" customWidth="1"/>
    <col min="3275" max="3275" width="8.85546875" style="43"/>
    <col min="3276" max="3276" width="17.42578125" style="43" customWidth="1"/>
    <col min="3277" max="3277" width="8.85546875" style="43" customWidth="1"/>
    <col min="3278" max="3278" width="11" style="43" customWidth="1"/>
    <col min="3279" max="3279" width="10.140625" style="43" customWidth="1"/>
    <col min="3280" max="3280" width="10.7109375" style="43" customWidth="1"/>
    <col min="3281" max="3281" width="6.42578125" style="43" customWidth="1"/>
    <col min="3282" max="3282" width="3.85546875" style="43" customWidth="1"/>
    <col min="3283" max="3283" width="12.42578125" style="43" customWidth="1"/>
    <col min="3284" max="3284" width="7" style="43" customWidth="1"/>
    <col min="3285" max="3285" width="15" style="43" customWidth="1"/>
    <col min="3286" max="3286" width="10.85546875" style="43" customWidth="1"/>
    <col min="3287" max="3287" width="3.85546875" style="43" customWidth="1"/>
    <col min="3288" max="3288" width="4.7109375" style="43" customWidth="1"/>
    <col min="3289" max="3289" width="4" style="43" customWidth="1"/>
    <col min="3290" max="3290" width="9.7109375" style="43" customWidth="1"/>
    <col min="3291" max="3291" width="4.28515625" style="43" customWidth="1"/>
    <col min="3292" max="3292" width="4.7109375" style="43" customWidth="1"/>
    <col min="3293" max="3293" width="4.28515625" style="43" customWidth="1"/>
    <col min="3294" max="3294" width="11.7109375" style="43" customWidth="1"/>
    <col min="3295" max="3295" width="8.42578125" style="43" customWidth="1"/>
    <col min="3296" max="3296" width="8.140625" style="43" customWidth="1"/>
    <col min="3297" max="3297" width="9.28515625" style="43" customWidth="1"/>
    <col min="3298" max="3298" width="9.85546875" style="43" customWidth="1"/>
    <col min="3299" max="3299" width="6.28515625" style="43" customWidth="1"/>
    <col min="3300" max="3300" width="8.42578125" style="43" customWidth="1"/>
    <col min="3301" max="3301" width="10.7109375" style="43" customWidth="1"/>
    <col min="3302" max="3302" width="12" style="43" customWidth="1"/>
    <col min="3303" max="3303" width="9.85546875" style="43" customWidth="1"/>
    <col min="3304" max="3304" width="7.42578125" style="43" customWidth="1"/>
    <col min="3305" max="3305" width="10.7109375" style="43" customWidth="1"/>
    <col min="3306" max="3306" width="10.140625" style="43" customWidth="1"/>
    <col min="3307" max="3307" width="5.42578125" style="43" customWidth="1"/>
    <col min="3308" max="3308" width="9.85546875" style="43" customWidth="1"/>
    <col min="3309" max="3309" width="13.140625" style="43" customWidth="1"/>
    <col min="3310" max="3310" width="13.28515625" style="43" customWidth="1"/>
    <col min="3311" max="3311" width="12.140625" style="43" customWidth="1"/>
    <col min="3312" max="3312" width="2.7109375" style="43" customWidth="1"/>
    <col min="3313" max="3313" width="9.28515625" style="43" customWidth="1"/>
    <col min="3314" max="3314" width="43.85546875" style="43" customWidth="1"/>
    <col min="3315" max="3316" width="14.42578125" style="43" customWidth="1"/>
    <col min="3317" max="3317" width="10.85546875" style="43" customWidth="1"/>
    <col min="3318" max="3321" width="8.85546875" style="43"/>
    <col min="3322" max="3322" width="12.42578125" style="43" customWidth="1"/>
    <col min="3323" max="3509" width="8.85546875" style="43"/>
    <col min="3510" max="3510" width="9" style="43" customWidth="1"/>
    <col min="3511" max="3511" width="34.42578125" style="43" customWidth="1"/>
    <col min="3512" max="3512" width="10.42578125" style="43" customWidth="1"/>
    <col min="3513" max="3513" width="11.28515625" style="43" customWidth="1"/>
    <col min="3514" max="3514" width="9.5703125" style="43" customWidth="1"/>
    <col min="3515" max="3515" width="10.140625" style="43" customWidth="1"/>
    <col min="3516" max="3516" width="15.28515625" style="43" customWidth="1"/>
    <col min="3517" max="3517" width="12.42578125" style="43" customWidth="1"/>
    <col min="3518" max="3518" width="9.28515625" style="43" customWidth="1"/>
    <col min="3519" max="3519" width="4" style="43" customWidth="1"/>
    <col min="3520" max="3520" width="9.42578125" style="43" customWidth="1"/>
    <col min="3521" max="3521" width="10.5703125" style="43" customWidth="1"/>
    <col min="3522" max="3522" width="9.85546875" style="43" customWidth="1"/>
    <col min="3523" max="3524" width="15.42578125" style="43" customWidth="1"/>
    <col min="3525" max="3525" width="16.7109375" style="43" customWidth="1"/>
    <col min="3526" max="3526" width="8.42578125" style="43" customWidth="1"/>
    <col min="3527" max="3527" width="13.7109375" style="43" customWidth="1"/>
    <col min="3528" max="3528" width="23.5703125" style="43" bestFit="1" customWidth="1"/>
    <col min="3529" max="3529" width="45.140625" style="43" customWidth="1"/>
    <col min="3530" max="3530" width="33.140625" style="43" bestFit="1" customWidth="1"/>
    <col min="3531" max="3531" width="8.85546875" style="43"/>
    <col min="3532" max="3532" width="17.42578125" style="43" customWidth="1"/>
    <col min="3533" max="3533" width="8.85546875" style="43" customWidth="1"/>
    <col min="3534" max="3534" width="11" style="43" customWidth="1"/>
    <col min="3535" max="3535" width="10.140625" style="43" customWidth="1"/>
    <col min="3536" max="3536" width="10.7109375" style="43" customWidth="1"/>
    <col min="3537" max="3537" width="6.42578125" style="43" customWidth="1"/>
    <col min="3538" max="3538" width="3.85546875" style="43" customWidth="1"/>
    <col min="3539" max="3539" width="12.42578125" style="43" customWidth="1"/>
    <col min="3540" max="3540" width="7" style="43" customWidth="1"/>
    <col min="3541" max="3541" width="15" style="43" customWidth="1"/>
    <col min="3542" max="3542" width="10.85546875" style="43" customWidth="1"/>
    <col min="3543" max="3543" width="3.85546875" style="43" customWidth="1"/>
    <col min="3544" max="3544" width="4.7109375" style="43" customWidth="1"/>
    <col min="3545" max="3545" width="4" style="43" customWidth="1"/>
    <col min="3546" max="3546" width="9.7109375" style="43" customWidth="1"/>
    <col min="3547" max="3547" width="4.28515625" style="43" customWidth="1"/>
    <col min="3548" max="3548" width="4.7109375" style="43" customWidth="1"/>
    <col min="3549" max="3549" width="4.28515625" style="43" customWidth="1"/>
    <col min="3550" max="3550" width="11.7109375" style="43" customWidth="1"/>
    <col min="3551" max="3551" width="8.42578125" style="43" customWidth="1"/>
    <col min="3552" max="3552" width="8.140625" style="43" customWidth="1"/>
    <col min="3553" max="3553" width="9.28515625" style="43" customWidth="1"/>
    <col min="3554" max="3554" width="9.85546875" style="43" customWidth="1"/>
    <col min="3555" max="3555" width="6.28515625" style="43" customWidth="1"/>
    <col min="3556" max="3556" width="8.42578125" style="43" customWidth="1"/>
    <col min="3557" max="3557" width="10.7109375" style="43" customWidth="1"/>
    <col min="3558" max="3558" width="12" style="43" customWidth="1"/>
    <col min="3559" max="3559" width="9.85546875" style="43" customWidth="1"/>
    <col min="3560" max="3560" width="7.42578125" style="43" customWidth="1"/>
    <col min="3561" max="3561" width="10.7109375" style="43" customWidth="1"/>
    <col min="3562" max="3562" width="10.140625" style="43" customWidth="1"/>
    <col min="3563" max="3563" width="5.42578125" style="43" customWidth="1"/>
    <col min="3564" max="3564" width="9.85546875" style="43" customWidth="1"/>
    <col min="3565" max="3565" width="13.140625" style="43" customWidth="1"/>
    <col min="3566" max="3566" width="13.28515625" style="43" customWidth="1"/>
    <col min="3567" max="3567" width="12.140625" style="43" customWidth="1"/>
    <col min="3568" max="3568" width="2.7109375" style="43" customWidth="1"/>
    <col min="3569" max="3569" width="9.28515625" style="43" customWidth="1"/>
    <col min="3570" max="3570" width="43.85546875" style="43" customWidth="1"/>
    <col min="3571" max="3572" width="14.42578125" style="43" customWidth="1"/>
    <col min="3573" max="3573" width="10.85546875" style="43" customWidth="1"/>
    <col min="3574" max="3577" width="8.85546875" style="43"/>
    <col min="3578" max="3578" width="12.42578125" style="43" customWidth="1"/>
    <col min="3579" max="3765" width="8.85546875" style="43"/>
    <col min="3766" max="3766" width="9" style="43" customWidth="1"/>
    <col min="3767" max="3767" width="34.42578125" style="43" customWidth="1"/>
    <col min="3768" max="3768" width="10.42578125" style="43" customWidth="1"/>
    <col min="3769" max="3769" width="11.28515625" style="43" customWidth="1"/>
    <col min="3770" max="3770" width="9.5703125" style="43" customWidth="1"/>
    <col min="3771" max="3771" width="10.140625" style="43" customWidth="1"/>
    <col min="3772" max="3772" width="15.28515625" style="43" customWidth="1"/>
    <col min="3773" max="3773" width="12.42578125" style="43" customWidth="1"/>
    <col min="3774" max="3774" width="9.28515625" style="43" customWidth="1"/>
    <col min="3775" max="3775" width="4" style="43" customWidth="1"/>
    <col min="3776" max="3776" width="9.42578125" style="43" customWidth="1"/>
    <col min="3777" max="3777" width="10.5703125" style="43" customWidth="1"/>
    <col min="3778" max="3778" width="9.85546875" style="43" customWidth="1"/>
    <col min="3779" max="3780" width="15.42578125" style="43" customWidth="1"/>
    <col min="3781" max="3781" width="16.7109375" style="43" customWidth="1"/>
    <col min="3782" max="3782" width="8.42578125" style="43" customWidth="1"/>
    <col min="3783" max="3783" width="13.7109375" style="43" customWidth="1"/>
    <col min="3784" max="3784" width="23.5703125" style="43" bestFit="1" customWidth="1"/>
    <col min="3785" max="3785" width="45.140625" style="43" customWidth="1"/>
    <col min="3786" max="3786" width="33.140625" style="43" bestFit="1" customWidth="1"/>
    <col min="3787" max="3787" width="8.85546875" style="43"/>
    <col min="3788" max="3788" width="17.42578125" style="43" customWidth="1"/>
    <col min="3789" max="3789" width="8.85546875" style="43" customWidth="1"/>
    <col min="3790" max="3790" width="11" style="43" customWidth="1"/>
    <col min="3791" max="3791" width="10.140625" style="43" customWidth="1"/>
    <col min="3792" max="3792" width="10.7109375" style="43" customWidth="1"/>
    <col min="3793" max="3793" width="6.42578125" style="43" customWidth="1"/>
    <col min="3794" max="3794" width="3.85546875" style="43" customWidth="1"/>
    <col min="3795" max="3795" width="12.42578125" style="43" customWidth="1"/>
    <col min="3796" max="3796" width="7" style="43" customWidth="1"/>
    <col min="3797" max="3797" width="15" style="43" customWidth="1"/>
    <col min="3798" max="3798" width="10.85546875" style="43" customWidth="1"/>
    <col min="3799" max="3799" width="3.85546875" style="43" customWidth="1"/>
    <col min="3800" max="3800" width="4.7109375" style="43" customWidth="1"/>
    <col min="3801" max="3801" width="4" style="43" customWidth="1"/>
    <col min="3802" max="3802" width="9.7109375" style="43" customWidth="1"/>
    <col min="3803" max="3803" width="4.28515625" style="43" customWidth="1"/>
    <col min="3804" max="3804" width="4.7109375" style="43" customWidth="1"/>
    <col min="3805" max="3805" width="4.28515625" style="43" customWidth="1"/>
    <col min="3806" max="3806" width="11.7109375" style="43" customWidth="1"/>
    <col min="3807" max="3807" width="8.42578125" style="43" customWidth="1"/>
    <col min="3808" max="3808" width="8.140625" style="43" customWidth="1"/>
    <col min="3809" max="3809" width="9.28515625" style="43" customWidth="1"/>
    <col min="3810" max="3810" width="9.85546875" style="43" customWidth="1"/>
    <col min="3811" max="3811" width="6.28515625" style="43" customWidth="1"/>
    <col min="3812" max="3812" width="8.42578125" style="43" customWidth="1"/>
    <col min="3813" max="3813" width="10.7109375" style="43" customWidth="1"/>
    <col min="3814" max="3814" width="12" style="43" customWidth="1"/>
    <col min="3815" max="3815" width="9.85546875" style="43" customWidth="1"/>
    <col min="3816" max="3816" width="7.42578125" style="43" customWidth="1"/>
    <col min="3817" max="3817" width="10.7109375" style="43" customWidth="1"/>
    <col min="3818" max="3818" width="10.140625" style="43" customWidth="1"/>
    <col min="3819" max="3819" width="5.42578125" style="43" customWidth="1"/>
    <col min="3820" max="3820" width="9.85546875" style="43" customWidth="1"/>
    <col min="3821" max="3821" width="13.140625" style="43" customWidth="1"/>
    <col min="3822" max="3822" width="13.28515625" style="43" customWidth="1"/>
    <col min="3823" max="3823" width="12.140625" style="43" customWidth="1"/>
    <col min="3824" max="3824" width="2.7109375" style="43" customWidth="1"/>
    <col min="3825" max="3825" width="9.28515625" style="43" customWidth="1"/>
    <col min="3826" max="3826" width="43.85546875" style="43" customWidth="1"/>
    <col min="3827" max="3828" width="14.42578125" style="43" customWidth="1"/>
    <col min="3829" max="3829" width="10.85546875" style="43" customWidth="1"/>
    <col min="3830" max="3833" width="8.85546875" style="43"/>
    <col min="3834" max="3834" width="12.42578125" style="43" customWidth="1"/>
    <col min="3835" max="4021" width="8.85546875" style="43"/>
    <col min="4022" max="4022" width="9" style="43" customWidth="1"/>
    <col min="4023" max="4023" width="34.42578125" style="43" customWidth="1"/>
    <col min="4024" max="4024" width="10.42578125" style="43" customWidth="1"/>
    <col min="4025" max="4025" width="11.28515625" style="43" customWidth="1"/>
    <col min="4026" max="4026" width="9.5703125" style="43" customWidth="1"/>
    <col min="4027" max="4027" width="10.140625" style="43" customWidth="1"/>
    <col min="4028" max="4028" width="15.28515625" style="43" customWidth="1"/>
    <col min="4029" max="4029" width="12.42578125" style="43" customWidth="1"/>
    <col min="4030" max="4030" width="9.28515625" style="43" customWidth="1"/>
    <col min="4031" max="4031" width="4" style="43" customWidth="1"/>
    <col min="4032" max="4032" width="9.42578125" style="43" customWidth="1"/>
    <col min="4033" max="4033" width="10.5703125" style="43" customWidth="1"/>
    <col min="4034" max="4034" width="9.85546875" style="43" customWidth="1"/>
    <col min="4035" max="4036" width="15.42578125" style="43" customWidth="1"/>
    <col min="4037" max="4037" width="16.7109375" style="43" customWidth="1"/>
    <col min="4038" max="4038" width="8.42578125" style="43" customWidth="1"/>
    <col min="4039" max="4039" width="13.7109375" style="43" customWidth="1"/>
    <col min="4040" max="4040" width="23.5703125" style="43" bestFit="1" customWidth="1"/>
    <col min="4041" max="4041" width="45.140625" style="43" customWidth="1"/>
    <col min="4042" max="4042" width="33.140625" style="43" bestFit="1" customWidth="1"/>
    <col min="4043" max="4043" width="8.85546875" style="43"/>
    <col min="4044" max="4044" width="17.42578125" style="43" customWidth="1"/>
    <col min="4045" max="4045" width="8.85546875" style="43" customWidth="1"/>
    <col min="4046" max="4046" width="11" style="43" customWidth="1"/>
    <col min="4047" max="4047" width="10.140625" style="43" customWidth="1"/>
    <col min="4048" max="4048" width="10.7109375" style="43" customWidth="1"/>
    <col min="4049" max="4049" width="6.42578125" style="43" customWidth="1"/>
    <col min="4050" max="4050" width="3.85546875" style="43" customWidth="1"/>
    <col min="4051" max="4051" width="12.42578125" style="43" customWidth="1"/>
    <col min="4052" max="4052" width="7" style="43" customWidth="1"/>
    <col min="4053" max="4053" width="15" style="43" customWidth="1"/>
    <col min="4054" max="4054" width="10.85546875" style="43" customWidth="1"/>
    <col min="4055" max="4055" width="3.85546875" style="43" customWidth="1"/>
    <col min="4056" max="4056" width="4.7109375" style="43" customWidth="1"/>
    <col min="4057" max="4057" width="4" style="43" customWidth="1"/>
    <col min="4058" max="4058" width="9.7109375" style="43" customWidth="1"/>
    <col min="4059" max="4059" width="4.28515625" style="43" customWidth="1"/>
    <col min="4060" max="4060" width="4.7109375" style="43" customWidth="1"/>
    <col min="4061" max="4061" width="4.28515625" style="43" customWidth="1"/>
    <col min="4062" max="4062" width="11.7109375" style="43" customWidth="1"/>
    <col min="4063" max="4063" width="8.42578125" style="43" customWidth="1"/>
    <col min="4064" max="4064" width="8.140625" style="43" customWidth="1"/>
    <col min="4065" max="4065" width="9.28515625" style="43" customWidth="1"/>
    <col min="4066" max="4066" width="9.85546875" style="43" customWidth="1"/>
    <col min="4067" max="4067" width="6.28515625" style="43" customWidth="1"/>
    <col min="4068" max="4068" width="8.42578125" style="43" customWidth="1"/>
    <col min="4069" max="4069" width="10.7109375" style="43" customWidth="1"/>
    <col min="4070" max="4070" width="12" style="43" customWidth="1"/>
    <col min="4071" max="4071" width="9.85546875" style="43" customWidth="1"/>
    <col min="4072" max="4072" width="7.42578125" style="43" customWidth="1"/>
    <col min="4073" max="4073" width="10.7109375" style="43" customWidth="1"/>
    <col min="4074" max="4074" width="10.140625" style="43" customWidth="1"/>
    <col min="4075" max="4075" width="5.42578125" style="43" customWidth="1"/>
    <col min="4076" max="4076" width="9.85546875" style="43" customWidth="1"/>
    <col min="4077" max="4077" width="13.140625" style="43" customWidth="1"/>
    <col min="4078" max="4078" width="13.28515625" style="43" customWidth="1"/>
    <col min="4079" max="4079" width="12.140625" style="43" customWidth="1"/>
    <col min="4080" max="4080" width="2.7109375" style="43" customWidth="1"/>
    <col min="4081" max="4081" width="9.28515625" style="43" customWidth="1"/>
    <col min="4082" max="4082" width="43.85546875" style="43" customWidth="1"/>
    <col min="4083" max="4084" width="14.42578125" style="43" customWidth="1"/>
    <col min="4085" max="4085" width="10.85546875" style="43" customWidth="1"/>
    <col min="4086" max="4089" width="8.85546875" style="43"/>
    <col min="4090" max="4090" width="12.42578125" style="43" customWidth="1"/>
    <col min="4091" max="4277" width="8.85546875" style="43"/>
    <col min="4278" max="4278" width="9" style="43" customWidth="1"/>
    <col min="4279" max="4279" width="34.42578125" style="43" customWidth="1"/>
    <col min="4280" max="4280" width="10.42578125" style="43" customWidth="1"/>
    <col min="4281" max="4281" width="11.28515625" style="43" customWidth="1"/>
    <col min="4282" max="4282" width="9.5703125" style="43" customWidth="1"/>
    <col min="4283" max="4283" width="10.140625" style="43" customWidth="1"/>
    <col min="4284" max="4284" width="15.28515625" style="43" customWidth="1"/>
    <col min="4285" max="4285" width="12.42578125" style="43" customWidth="1"/>
    <col min="4286" max="4286" width="9.28515625" style="43" customWidth="1"/>
    <col min="4287" max="4287" width="4" style="43" customWidth="1"/>
    <col min="4288" max="4288" width="9.42578125" style="43" customWidth="1"/>
    <col min="4289" max="4289" width="10.5703125" style="43" customWidth="1"/>
    <col min="4290" max="4290" width="9.85546875" style="43" customWidth="1"/>
    <col min="4291" max="4292" width="15.42578125" style="43" customWidth="1"/>
    <col min="4293" max="4293" width="16.7109375" style="43" customWidth="1"/>
    <col min="4294" max="4294" width="8.42578125" style="43" customWidth="1"/>
    <col min="4295" max="4295" width="13.7109375" style="43" customWidth="1"/>
    <col min="4296" max="4296" width="23.5703125" style="43" bestFit="1" customWidth="1"/>
    <col min="4297" max="4297" width="45.140625" style="43" customWidth="1"/>
    <col min="4298" max="4298" width="33.140625" style="43" bestFit="1" customWidth="1"/>
    <col min="4299" max="4299" width="8.85546875" style="43"/>
    <col min="4300" max="4300" width="17.42578125" style="43" customWidth="1"/>
    <col min="4301" max="4301" width="8.85546875" style="43" customWidth="1"/>
    <col min="4302" max="4302" width="11" style="43" customWidth="1"/>
    <col min="4303" max="4303" width="10.140625" style="43" customWidth="1"/>
    <col min="4304" max="4304" width="10.7109375" style="43" customWidth="1"/>
    <col min="4305" max="4305" width="6.42578125" style="43" customWidth="1"/>
    <col min="4306" max="4306" width="3.85546875" style="43" customWidth="1"/>
    <col min="4307" max="4307" width="12.42578125" style="43" customWidth="1"/>
    <col min="4308" max="4308" width="7" style="43" customWidth="1"/>
    <col min="4309" max="4309" width="15" style="43" customWidth="1"/>
    <col min="4310" max="4310" width="10.85546875" style="43" customWidth="1"/>
    <col min="4311" max="4311" width="3.85546875" style="43" customWidth="1"/>
    <col min="4312" max="4312" width="4.7109375" style="43" customWidth="1"/>
    <col min="4313" max="4313" width="4" style="43" customWidth="1"/>
    <col min="4314" max="4314" width="9.7109375" style="43" customWidth="1"/>
    <col min="4315" max="4315" width="4.28515625" style="43" customWidth="1"/>
    <col min="4316" max="4316" width="4.7109375" style="43" customWidth="1"/>
    <col min="4317" max="4317" width="4.28515625" style="43" customWidth="1"/>
    <col min="4318" max="4318" width="11.7109375" style="43" customWidth="1"/>
    <col min="4319" max="4319" width="8.42578125" style="43" customWidth="1"/>
    <col min="4320" max="4320" width="8.140625" style="43" customWidth="1"/>
    <col min="4321" max="4321" width="9.28515625" style="43" customWidth="1"/>
    <col min="4322" max="4322" width="9.85546875" style="43" customWidth="1"/>
    <col min="4323" max="4323" width="6.28515625" style="43" customWidth="1"/>
    <col min="4324" max="4324" width="8.42578125" style="43" customWidth="1"/>
    <col min="4325" max="4325" width="10.7109375" style="43" customWidth="1"/>
    <col min="4326" max="4326" width="12" style="43" customWidth="1"/>
    <col min="4327" max="4327" width="9.85546875" style="43" customWidth="1"/>
    <col min="4328" max="4328" width="7.42578125" style="43" customWidth="1"/>
    <col min="4329" max="4329" width="10.7109375" style="43" customWidth="1"/>
    <col min="4330" max="4330" width="10.140625" style="43" customWidth="1"/>
    <col min="4331" max="4331" width="5.42578125" style="43" customWidth="1"/>
    <col min="4332" max="4332" width="9.85546875" style="43" customWidth="1"/>
    <col min="4333" max="4333" width="13.140625" style="43" customWidth="1"/>
    <col min="4334" max="4334" width="13.28515625" style="43" customWidth="1"/>
    <col min="4335" max="4335" width="12.140625" style="43" customWidth="1"/>
    <col min="4336" max="4336" width="2.7109375" style="43" customWidth="1"/>
    <col min="4337" max="4337" width="9.28515625" style="43" customWidth="1"/>
    <col min="4338" max="4338" width="43.85546875" style="43" customWidth="1"/>
    <col min="4339" max="4340" width="14.42578125" style="43" customWidth="1"/>
    <col min="4341" max="4341" width="10.85546875" style="43" customWidth="1"/>
    <col min="4342" max="4345" width="8.85546875" style="43"/>
    <col min="4346" max="4346" width="12.42578125" style="43" customWidth="1"/>
    <col min="4347" max="4533" width="8.85546875" style="43"/>
    <col min="4534" max="4534" width="9" style="43" customWidth="1"/>
    <col min="4535" max="4535" width="34.42578125" style="43" customWidth="1"/>
    <col min="4536" max="4536" width="10.42578125" style="43" customWidth="1"/>
    <col min="4537" max="4537" width="11.28515625" style="43" customWidth="1"/>
    <col min="4538" max="4538" width="9.5703125" style="43" customWidth="1"/>
    <col min="4539" max="4539" width="10.140625" style="43" customWidth="1"/>
    <col min="4540" max="4540" width="15.28515625" style="43" customWidth="1"/>
    <col min="4541" max="4541" width="12.42578125" style="43" customWidth="1"/>
    <col min="4542" max="4542" width="9.28515625" style="43" customWidth="1"/>
    <col min="4543" max="4543" width="4" style="43" customWidth="1"/>
    <col min="4544" max="4544" width="9.42578125" style="43" customWidth="1"/>
    <col min="4545" max="4545" width="10.5703125" style="43" customWidth="1"/>
    <col min="4546" max="4546" width="9.85546875" style="43" customWidth="1"/>
    <col min="4547" max="4548" width="15.42578125" style="43" customWidth="1"/>
    <col min="4549" max="4549" width="16.7109375" style="43" customWidth="1"/>
    <col min="4550" max="4550" width="8.42578125" style="43" customWidth="1"/>
    <col min="4551" max="4551" width="13.7109375" style="43" customWidth="1"/>
    <col min="4552" max="4552" width="23.5703125" style="43" bestFit="1" customWidth="1"/>
    <col min="4553" max="4553" width="45.140625" style="43" customWidth="1"/>
    <col min="4554" max="4554" width="33.140625" style="43" bestFit="1" customWidth="1"/>
    <col min="4555" max="4555" width="8.85546875" style="43"/>
    <col min="4556" max="4556" width="17.42578125" style="43" customWidth="1"/>
    <col min="4557" max="4557" width="8.85546875" style="43" customWidth="1"/>
    <col min="4558" max="4558" width="11" style="43" customWidth="1"/>
    <col min="4559" max="4559" width="10.140625" style="43" customWidth="1"/>
    <col min="4560" max="4560" width="10.7109375" style="43" customWidth="1"/>
    <col min="4561" max="4561" width="6.42578125" style="43" customWidth="1"/>
    <col min="4562" max="4562" width="3.85546875" style="43" customWidth="1"/>
    <col min="4563" max="4563" width="12.42578125" style="43" customWidth="1"/>
    <col min="4564" max="4564" width="7" style="43" customWidth="1"/>
    <col min="4565" max="4565" width="15" style="43" customWidth="1"/>
    <col min="4566" max="4566" width="10.85546875" style="43" customWidth="1"/>
    <col min="4567" max="4567" width="3.85546875" style="43" customWidth="1"/>
    <col min="4568" max="4568" width="4.7109375" style="43" customWidth="1"/>
    <col min="4569" max="4569" width="4" style="43" customWidth="1"/>
    <col min="4570" max="4570" width="9.7109375" style="43" customWidth="1"/>
    <col min="4571" max="4571" width="4.28515625" style="43" customWidth="1"/>
    <col min="4572" max="4572" width="4.7109375" style="43" customWidth="1"/>
    <col min="4573" max="4573" width="4.28515625" style="43" customWidth="1"/>
    <col min="4574" max="4574" width="11.7109375" style="43" customWidth="1"/>
    <col min="4575" max="4575" width="8.42578125" style="43" customWidth="1"/>
    <col min="4576" max="4576" width="8.140625" style="43" customWidth="1"/>
    <col min="4577" max="4577" width="9.28515625" style="43" customWidth="1"/>
    <col min="4578" max="4578" width="9.85546875" style="43" customWidth="1"/>
    <col min="4579" max="4579" width="6.28515625" style="43" customWidth="1"/>
    <col min="4580" max="4580" width="8.42578125" style="43" customWidth="1"/>
    <col min="4581" max="4581" width="10.7109375" style="43" customWidth="1"/>
    <col min="4582" max="4582" width="12" style="43" customWidth="1"/>
    <col min="4583" max="4583" width="9.85546875" style="43" customWidth="1"/>
    <col min="4584" max="4584" width="7.42578125" style="43" customWidth="1"/>
    <col min="4585" max="4585" width="10.7109375" style="43" customWidth="1"/>
    <col min="4586" max="4586" width="10.140625" style="43" customWidth="1"/>
    <col min="4587" max="4587" width="5.42578125" style="43" customWidth="1"/>
    <col min="4588" max="4588" width="9.85546875" style="43" customWidth="1"/>
    <col min="4589" max="4589" width="13.140625" style="43" customWidth="1"/>
    <col min="4590" max="4590" width="13.28515625" style="43" customWidth="1"/>
    <col min="4591" max="4591" width="12.140625" style="43" customWidth="1"/>
    <col min="4592" max="4592" width="2.7109375" style="43" customWidth="1"/>
    <col min="4593" max="4593" width="9.28515625" style="43" customWidth="1"/>
    <col min="4594" max="4594" width="43.85546875" style="43" customWidth="1"/>
    <col min="4595" max="4596" width="14.42578125" style="43" customWidth="1"/>
    <col min="4597" max="4597" width="10.85546875" style="43" customWidth="1"/>
    <col min="4598" max="4601" width="8.85546875" style="43"/>
    <col min="4602" max="4602" width="12.42578125" style="43" customWidth="1"/>
    <col min="4603" max="4789" width="8.85546875" style="43"/>
    <col min="4790" max="4790" width="9" style="43" customWidth="1"/>
    <col min="4791" max="4791" width="34.42578125" style="43" customWidth="1"/>
    <col min="4792" max="4792" width="10.42578125" style="43" customWidth="1"/>
    <col min="4793" max="4793" width="11.28515625" style="43" customWidth="1"/>
    <col min="4794" max="4794" width="9.5703125" style="43" customWidth="1"/>
    <col min="4795" max="4795" width="10.140625" style="43" customWidth="1"/>
    <col min="4796" max="4796" width="15.28515625" style="43" customWidth="1"/>
    <col min="4797" max="4797" width="12.42578125" style="43" customWidth="1"/>
    <col min="4798" max="4798" width="9.28515625" style="43" customWidth="1"/>
    <col min="4799" max="4799" width="4" style="43" customWidth="1"/>
    <col min="4800" max="4800" width="9.42578125" style="43" customWidth="1"/>
    <col min="4801" max="4801" width="10.5703125" style="43" customWidth="1"/>
    <col min="4802" max="4802" width="9.85546875" style="43" customWidth="1"/>
    <col min="4803" max="4804" width="15.42578125" style="43" customWidth="1"/>
    <col min="4805" max="4805" width="16.7109375" style="43" customWidth="1"/>
    <col min="4806" max="4806" width="8.42578125" style="43" customWidth="1"/>
    <col min="4807" max="4807" width="13.7109375" style="43" customWidth="1"/>
    <col min="4808" max="4808" width="23.5703125" style="43" bestFit="1" customWidth="1"/>
    <col min="4809" max="4809" width="45.140625" style="43" customWidth="1"/>
    <col min="4810" max="4810" width="33.140625" style="43" bestFit="1" customWidth="1"/>
    <col min="4811" max="4811" width="8.85546875" style="43"/>
    <col min="4812" max="4812" width="17.42578125" style="43" customWidth="1"/>
    <col min="4813" max="4813" width="8.85546875" style="43" customWidth="1"/>
    <col min="4814" max="4814" width="11" style="43" customWidth="1"/>
    <col min="4815" max="4815" width="10.140625" style="43" customWidth="1"/>
    <col min="4816" max="4816" width="10.7109375" style="43" customWidth="1"/>
    <col min="4817" max="4817" width="6.42578125" style="43" customWidth="1"/>
    <col min="4818" max="4818" width="3.85546875" style="43" customWidth="1"/>
    <col min="4819" max="4819" width="12.42578125" style="43" customWidth="1"/>
    <col min="4820" max="4820" width="7" style="43" customWidth="1"/>
    <col min="4821" max="4821" width="15" style="43" customWidth="1"/>
    <col min="4822" max="4822" width="10.85546875" style="43" customWidth="1"/>
    <col min="4823" max="4823" width="3.85546875" style="43" customWidth="1"/>
    <col min="4824" max="4824" width="4.7109375" style="43" customWidth="1"/>
    <col min="4825" max="4825" width="4" style="43" customWidth="1"/>
    <col min="4826" max="4826" width="9.7109375" style="43" customWidth="1"/>
    <col min="4827" max="4827" width="4.28515625" style="43" customWidth="1"/>
    <col min="4828" max="4828" width="4.7109375" style="43" customWidth="1"/>
    <col min="4829" max="4829" width="4.28515625" style="43" customWidth="1"/>
    <col min="4830" max="4830" width="11.7109375" style="43" customWidth="1"/>
    <col min="4831" max="4831" width="8.42578125" style="43" customWidth="1"/>
    <col min="4832" max="4832" width="8.140625" style="43" customWidth="1"/>
    <col min="4833" max="4833" width="9.28515625" style="43" customWidth="1"/>
    <col min="4834" max="4834" width="9.85546875" style="43" customWidth="1"/>
    <col min="4835" max="4835" width="6.28515625" style="43" customWidth="1"/>
    <col min="4836" max="4836" width="8.42578125" style="43" customWidth="1"/>
    <col min="4837" max="4837" width="10.7109375" style="43" customWidth="1"/>
    <col min="4838" max="4838" width="12" style="43" customWidth="1"/>
    <col min="4839" max="4839" width="9.85546875" style="43" customWidth="1"/>
    <col min="4840" max="4840" width="7.42578125" style="43" customWidth="1"/>
    <col min="4841" max="4841" width="10.7109375" style="43" customWidth="1"/>
    <col min="4842" max="4842" width="10.140625" style="43" customWidth="1"/>
    <col min="4843" max="4843" width="5.42578125" style="43" customWidth="1"/>
    <col min="4844" max="4844" width="9.85546875" style="43" customWidth="1"/>
    <col min="4845" max="4845" width="13.140625" style="43" customWidth="1"/>
    <col min="4846" max="4846" width="13.28515625" style="43" customWidth="1"/>
    <col min="4847" max="4847" width="12.140625" style="43" customWidth="1"/>
    <col min="4848" max="4848" width="2.7109375" style="43" customWidth="1"/>
    <col min="4849" max="4849" width="9.28515625" style="43" customWidth="1"/>
    <col min="4850" max="4850" width="43.85546875" style="43" customWidth="1"/>
    <col min="4851" max="4852" width="14.42578125" style="43" customWidth="1"/>
    <col min="4853" max="4853" width="10.85546875" style="43" customWidth="1"/>
    <col min="4854" max="4857" width="8.85546875" style="43"/>
    <col min="4858" max="4858" width="12.42578125" style="43" customWidth="1"/>
    <col min="4859" max="5045" width="8.85546875" style="43"/>
    <col min="5046" max="5046" width="9" style="43" customWidth="1"/>
    <col min="5047" max="5047" width="34.42578125" style="43" customWidth="1"/>
    <col min="5048" max="5048" width="10.42578125" style="43" customWidth="1"/>
    <col min="5049" max="5049" width="11.28515625" style="43" customWidth="1"/>
    <col min="5050" max="5050" width="9.5703125" style="43" customWidth="1"/>
    <col min="5051" max="5051" width="10.140625" style="43" customWidth="1"/>
    <col min="5052" max="5052" width="15.28515625" style="43" customWidth="1"/>
    <col min="5053" max="5053" width="12.42578125" style="43" customWidth="1"/>
    <col min="5054" max="5054" width="9.28515625" style="43" customWidth="1"/>
    <col min="5055" max="5055" width="4" style="43" customWidth="1"/>
    <col min="5056" max="5056" width="9.42578125" style="43" customWidth="1"/>
    <col min="5057" max="5057" width="10.5703125" style="43" customWidth="1"/>
    <col min="5058" max="5058" width="9.85546875" style="43" customWidth="1"/>
    <col min="5059" max="5060" width="15.42578125" style="43" customWidth="1"/>
    <col min="5061" max="5061" width="16.7109375" style="43" customWidth="1"/>
    <col min="5062" max="5062" width="8.42578125" style="43" customWidth="1"/>
    <col min="5063" max="5063" width="13.7109375" style="43" customWidth="1"/>
    <col min="5064" max="5064" width="23.5703125" style="43" bestFit="1" customWidth="1"/>
    <col min="5065" max="5065" width="45.140625" style="43" customWidth="1"/>
    <col min="5066" max="5066" width="33.140625" style="43" bestFit="1" customWidth="1"/>
    <col min="5067" max="5067" width="8.85546875" style="43"/>
    <col min="5068" max="5068" width="17.42578125" style="43" customWidth="1"/>
    <col min="5069" max="5069" width="8.85546875" style="43" customWidth="1"/>
    <col min="5070" max="5070" width="11" style="43" customWidth="1"/>
    <col min="5071" max="5071" width="10.140625" style="43" customWidth="1"/>
    <col min="5072" max="5072" width="10.7109375" style="43" customWidth="1"/>
    <col min="5073" max="5073" width="6.42578125" style="43" customWidth="1"/>
    <col min="5074" max="5074" width="3.85546875" style="43" customWidth="1"/>
    <col min="5075" max="5075" width="12.42578125" style="43" customWidth="1"/>
    <col min="5076" max="5076" width="7" style="43" customWidth="1"/>
    <col min="5077" max="5077" width="15" style="43" customWidth="1"/>
    <col min="5078" max="5078" width="10.85546875" style="43" customWidth="1"/>
    <col min="5079" max="5079" width="3.85546875" style="43" customWidth="1"/>
    <col min="5080" max="5080" width="4.7109375" style="43" customWidth="1"/>
    <col min="5081" max="5081" width="4" style="43" customWidth="1"/>
    <col min="5082" max="5082" width="9.7109375" style="43" customWidth="1"/>
    <col min="5083" max="5083" width="4.28515625" style="43" customWidth="1"/>
    <col min="5084" max="5084" width="4.7109375" style="43" customWidth="1"/>
    <col min="5085" max="5085" width="4.28515625" style="43" customWidth="1"/>
    <col min="5086" max="5086" width="11.7109375" style="43" customWidth="1"/>
    <col min="5087" max="5087" width="8.42578125" style="43" customWidth="1"/>
    <col min="5088" max="5088" width="8.140625" style="43" customWidth="1"/>
    <col min="5089" max="5089" width="9.28515625" style="43" customWidth="1"/>
    <col min="5090" max="5090" width="9.85546875" style="43" customWidth="1"/>
    <col min="5091" max="5091" width="6.28515625" style="43" customWidth="1"/>
    <col min="5092" max="5092" width="8.42578125" style="43" customWidth="1"/>
    <col min="5093" max="5093" width="10.7109375" style="43" customWidth="1"/>
    <col min="5094" max="5094" width="12" style="43" customWidth="1"/>
    <col min="5095" max="5095" width="9.85546875" style="43" customWidth="1"/>
    <col min="5096" max="5096" width="7.42578125" style="43" customWidth="1"/>
    <col min="5097" max="5097" width="10.7109375" style="43" customWidth="1"/>
    <col min="5098" max="5098" width="10.140625" style="43" customWidth="1"/>
    <col min="5099" max="5099" width="5.42578125" style="43" customWidth="1"/>
    <col min="5100" max="5100" width="9.85546875" style="43" customWidth="1"/>
    <col min="5101" max="5101" width="13.140625" style="43" customWidth="1"/>
    <col min="5102" max="5102" width="13.28515625" style="43" customWidth="1"/>
    <col min="5103" max="5103" width="12.140625" style="43" customWidth="1"/>
    <col min="5104" max="5104" width="2.7109375" style="43" customWidth="1"/>
    <col min="5105" max="5105" width="9.28515625" style="43" customWidth="1"/>
    <col min="5106" max="5106" width="43.85546875" style="43" customWidth="1"/>
    <col min="5107" max="5108" width="14.42578125" style="43" customWidth="1"/>
    <col min="5109" max="5109" width="10.85546875" style="43" customWidth="1"/>
    <col min="5110" max="5113" width="8.85546875" style="43"/>
    <col min="5114" max="5114" width="12.42578125" style="43" customWidth="1"/>
    <col min="5115" max="5301" width="8.85546875" style="43"/>
    <col min="5302" max="5302" width="9" style="43" customWidth="1"/>
    <col min="5303" max="5303" width="34.42578125" style="43" customWidth="1"/>
    <col min="5304" max="5304" width="10.42578125" style="43" customWidth="1"/>
    <col min="5305" max="5305" width="11.28515625" style="43" customWidth="1"/>
    <col min="5306" max="5306" width="9.5703125" style="43" customWidth="1"/>
    <col min="5307" max="5307" width="10.140625" style="43" customWidth="1"/>
    <col min="5308" max="5308" width="15.28515625" style="43" customWidth="1"/>
    <col min="5309" max="5309" width="12.42578125" style="43" customWidth="1"/>
    <col min="5310" max="5310" width="9.28515625" style="43" customWidth="1"/>
    <col min="5311" max="5311" width="4" style="43" customWidth="1"/>
    <col min="5312" max="5312" width="9.42578125" style="43" customWidth="1"/>
    <col min="5313" max="5313" width="10.5703125" style="43" customWidth="1"/>
    <col min="5314" max="5314" width="9.85546875" style="43" customWidth="1"/>
    <col min="5315" max="5316" width="15.42578125" style="43" customWidth="1"/>
    <col min="5317" max="5317" width="16.7109375" style="43" customWidth="1"/>
    <col min="5318" max="5318" width="8.42578125" style="43" customWidth="1"/>
    <col min="5319" max="5319" width="13.7109375" style="43" customWidth="1"/>
    <col min="5320" max="5320" width="23.5703125" style="43" bestFit="1" customWidth="1"/>
    <col min="5321" max="5321" width="45.140625" style="43" customWidth="1"/>
    <col min="5322" max="5322" width="33.140625" style="43" bestFit="1" customWidth="1"/>
    <col min="5323" max="5323" width="8.85546875" style="43"/>
    <col min="5324" max="5324" width="17.42578125" style="43" customWidth="1"/>
    <col min="5325" max="5325" width="8.85546875" style="43" customWidth="1"/>
    <col min="5326" max="5326" width="11" style="43" customWidth="1"/>
    <col min="5327" max="5327" width="10.140625" style="43" customWidth="1"/>
    <col min="5328" max="5328" width="10.7109375" style="43" customWidth="1"/>
    <col min="5329" max="5329" width="6.42578125" style="43" customWidth="1"/>
    <col min="5330" max="5330" width="3.85546875" style="43" customWidth="1"/>
    <col min="5331" max="5331" width="12.42578125" style="43" customWidth="1"/>
    <col min="5332" max="5332" width="7" style="43" customWidth="1"/>
    <col min="5333" max="5333" width="15" style="43" customWidth="1"/>
    <col min="5334" max="5334" width="10.85546875" style="43" customWidth="1"/>
    <col min="5335" max="5335" width="3.85546875" style="43" customWidth="1"/>
    <col min="5336" max="5336" width="4.7109375" style="43" customWidth="1"/>
    <col min="5337" max="5337" width="4" style="43" customWidth="1"/>
    <col min="5338" max="5338" width="9.7109375" style="43" customWidth="1"/>
    <col min="5339" max="5339" width="4.28515625" style="43" customWidth="1"/>
    <col min="5340" max="5340" width="4.7109375" style="43" customWidth="1"/>
    <col min="5341" max="5341" width="4.28515625" style="43" customWidth="1"/>
    <col min="5342" max="5342" width="11.7109375" style="43" customWidth="1"/>
    <col min="5343" max="5343" width="8.42578125" style="43" customWidth="1"/>
    <col min="5344" max="5344" width="8.140625" style="43" customWidth="1"/>
    <col min="5345" max="5345" width="9.28515625" style="43" customWidth="1"/>
    <col min="5346" max="5346" width="9.85546875" style="43" customWidth="1"/>
    <col min="5347" max="5347" width="6.28515625" style="43" customWidth="1"/>
    <col min="5348" max="5348" width="8.42578125" style="43" customWidth="1"/>
    <col min="5349" max="5349" width="10.7109375" style="43" customWidth="1"/>
    <col min="5350" max="5350" width="12" style="43" customWidth="1"/>
    <col min="5351" max="5351" width="9.85546875" style="43" customWidth="1"/>
    <col min="5352" max="5352" width="7.42578125" style="43" customWidth="1"/>
    <col min="5353" max="5353" width="10.7109375" style="43" customWidth="1"/>
    <col min="5354" max="5354" width="10.140625" style="43" customWidth="1"/>
    <col min="5355" max="5355" width="5.42578125" style="43" customWidth="1"/>
    <col min="5356" max="5356" width="9.85546875" style="43" customWidth="1"/>
    <col min="5357" max="5357" width="13.140625" style="43" customWidth="1"/>
    <col min="5358" max="5358" width="13.28515625" style="43" customWidth="1"/>
    <col min="5359" max="5359" width="12.140625" style="43" customWidth="1"/>
    <col min="5360" max="5360" width="2.7109375" style="43" customWidth="1"/>
    <col min="5361" max="5361" width="9.28515625" style="43" customWidth="1"/>
    <col min="5362" max="5362" width="43.85546875" style="43" customWidth="1"/>
    <col min="5363" max="5364" width="14.42578125" style="43" customWidth="1"/>
    <col min="5365" max="5365" width="10.85546875" style="43" customWidth="1"/>
    <col min="5366" max="5369" width="8.85546875" style="43"/>
    <col min="5370" max="5370" width="12.42578125" style="43" customWidth="1"/>
    <col min="5371" max="5557" width="8.85546875" style="43"/>
    <col min="5558" max="5558" width="9" style="43" customWidth="1"/>
    <col min="5559" max="5559" width="34.42578125" style="43" customWidth="1"/>
    <col min="5560" max="5560" width="10.42578125" style="43" customWidth="1"/>
    <col min="5561" max="5561" width="11.28515625" style="43" customWidth="1"/>
    <col min="5562" max="5562" width="9.5703125" style="43" customWidth="1"/>
    <col min="5563" max="5563" width="10.140625" style="43" customWidth="1"/>
    <col min="5564" max="5564" width="15.28515625" style="43" customWidth="1"/>
    <col min="5565" max="5565" width="12.42578125" style="43" customWidth="1"/>
    <col min="5566" max="5566" width="9.28515625" style="43" customWidth="1"/>
    <col min="5567" max="5567" width="4" style="43" customWidth="1"/>
    <col min="5568" max="5568" width="9.42578125" style="43" customWidth="1"/>
    <col min="5569" max="5569" width="10.5703125" style="43" customWidth="1"/>
    <col min="5570" max="5570" width="9.85546875" style="43" customWidth="1"/>
    <col min="5571" max="5572" width="15.42578125" style="43" customWidth="1"/>
    <col min="5573" max="5573" width="16.7109375" style="43" customWidth="1"/>
    <col min="5574" max="5574" width="8.42578125" style="43" customWidth="1"/>
    <col min="5575" max="5575" width="13.7109375" style="43" customWidth="1"/>
    <col min="5576" max="5576" width="23.5703125" style="43" bestFit="1" customWidth="1"/>
    <col min="5577" max="5577" width="45.140625" style="43" customWidth="1"/>
    <col min="5578" max="5578" width="33.140625" style="43" bestFit="1" customWidth="1"/>
    <col min="5579" max="5579" width="8.85546875" style="43"/>
    <col min="5580" max="5580" width="17.42578125" style="43" customWidth="1"/>
    <col min="5581" max="5581" width="8.85546875" style="43" customWidth="1"/>
    <col min="5582" max="5582" width="11" style="43" customWidth="1"/>
    <col min="5583" max="5583" width="10.140625" style="43" customWidth="1"/>
    <col min="5584" max="5584" width="10.7109375" style="43" customWidth="1"/>
    <col min="5585" max="5585" width="6.42578125" style="43" customWidth="1"/>
    <col min="5586" max="5586" width="3.85546875" style="43" customWidth="1"/>
    <col min="5587" max="5587" width="12.42578125" style="43" customWidth="1"/>
    <col min="5588" max="5588" width="7" style="43" customWidth="1"/>
    <col min="5589" max="5589" width="15" style="43" customWidth="1"/>
    <col min="5590" max="5590" width="10.85546875" style="43" customWidth="1"/>
    <col min="5591" max="5591" width="3.85546875" style="43" customWidth="1"/>
    <col min="5592" max="5592" width="4.7109375" style="43" customWidth="1"/>
    <col min="5593" max="5593" width="4" style="43" customWidth="1"/>
    <col min="5594" max="5594" width="9.7109375" style="43" customWidth="1"/>
    <col min="5595" max="5595" width="4.28515625" style="43" customWidth="1"/>
    <col min="5596" max="5596" width="4.7109375" style="43" customWidth="1"/>
    <col min="5597" max="5597" width="4.28515625" style="43" customWidth="1"/>
    <col min="5598" max="5598" width="11.7109375" style="43" customWidth="1"/>
    <col min="5599" max="5599" width="8.42578125" style="43" customWidth="1"/>
    <col min="5600" max="5600" width="8.140625" style="43" customWidth="1"/>
    <col min="5601" max="5601" width="9.28515625" style="43" customWidth="1"/>
    <col min="5602" max="5602" width="9.85546875" style="43" customWidth="1"/>
    <col min="5603" max="5603" width="6.28515625" style="43" customWidth="1"/>
    <col min="5604" max="5604" width="8.42578125" style="43" customWidth="1"/>
    <col min="5605" max="5605" width="10.7109375" style="43" customWidth="1"/>
    <col min="5606" max="5606" width="12" style="43" customWidth="1"/>
    <col min="5607" max="5607" width="9.85546875" style="43" customWidth="1"/>
    <col min="5608" max="5608" width="7.42578125" style="43" customWidth="1"/>
    <col min="5609" max="5609" width="10.7109375" style="43" customWidth="1"/>
    <col min="5610" max="5610" width="10.140625" style="43" customWidth="1"/>
    <col min="5611" max="5611" width="5.42578125" style="43" customWidth="1"/>
    <col min="5612" max="5612" width="9.85546875" style="43" customWidth="1"/>
    <col min="5613" max="5613" width="13.140625" style="43" customWidth="1"/>
    <col min="5614" max="5614" width="13.28515625" style="43" customWidth="1"/>
    <col min="5615" max="5615" width="12.140625" style="43" customWidth="1"/>
    <col min="5616" max="5616" width="2.7109375" style="43" customWidth="1"/>
    <col min="5617" max="5617" width="9.28515625" style="43" customWidth="1"/>
    <col min="5618" max="5618" width="43.85546875" style="43" customWidth="1"/>
    <col min="5619" max="5620" width="14.42578125" style="43" customWidth="1"/>
    <col min="5621" max="5621" width="10.85546875" style="43" customWidth="1"/>
    <col min="5622" max="5625" width="8.85546875" style="43"/>
    <col min="5626" max="5626" width="12.42578125" style="43" customWidth="1"/>
    <col min="5627" max="5813" width="8.85546875" style="43"/>
    <col min="5814" max="5814" width="9" style="43" customWidth="1"/>
    <col min="5815" max="5815" width="34.42578125" style="43" customWidth="1"/>
    <col min="5816" max="5816" width="10.42578125" style="43" customWidth="1"/>
    <col min="5817" max="5817" width="11.28515625" style="43" customWidth="1"/>
    <col min="5818" max="5818" width="9.5703125" style="43" customWidth="1"/>
    <col min="5819" max="5819" width="10.140625" style="43" customWidth="1"/>
    <col min="5820" max="5820" width="15.28515625" style="43" customWidth="1"/>
    <col min="5821" max="5821" width="12.42578125" style="43" customWidth="1"/>
    <col min="5822" max="5822" width="9.28515625" style="43" customWidth="1"/>
    <col min="5823" max="5823" width="4" style="43" customWidth="1"/>
    <col min="5824" max="5824" width="9.42578125" style="43" customWidth="1"/>
    <col min="5825" max="5825" width="10.5703125" style="43" customWidth="1"/>
    <col min="5826" max="5826" width="9.85546875" style="43" customWidth="1"/>
    <col min="5827" max="5828" width="15.42578125" style="43" customWidth="1"/>
    <col min="5829" max="5829" width="16.7109375" style="43" customWidth="1"/>
    <col min="5830" max="5830" width="8.42578125" style="43" customWidth="1"/>
    <col min="5831" max="5831" width="13.7109375" style="43" customWidth="1"/>
    <col min="5832" max="5832" width="23.5703125" style="43" bestFit="1" customWidth="1"/>
    <col min="5833" max="5833" width="45.140625" style="43" customWidth="1"/>
    <col min="5834" max="5834" width="33.140625" style="43" bestFit="1" customWidth="1"/>
    <col min="5835" max="5835" width="8.85546875" style="43"/>
    <col min="5836" max="5836" width="17.42578125" style="43" customWidth="1"/>
    <col min="5837" max="5837" width="8.85546875" style="43" customWidth="1"/>
    <col min="5838" max="5838" width="11" style="43" customWidth="1"/>
    <col min="5839" max="5839" width="10.140625" style="43" customWidth="1"/>
    <col min="5840" max="5840" width="10.7109375" style="43" customWidth="1"/>
    <col min="5841" max="5841" width="6.42578125" style="43" customWidth="1"/>
    <col min="5842" max="5842" width="3.85546875" style="43" customWidth="1"/>
    <col min="5843" max="5843" width="12.42578125" style="43" customWidth="1"/>
    <col min="5844" max="5844" width="7" style="43" customWidth="1"/>
    <col min="5845" max="5845" width="15" style="43" customWidth="1"/>
    <col min="5846" max="5846" width="10.85546875" style="43" customWidth="1"/>
    <col min="5847" max="5847" width="3.85546875" style="43" customWidth="1"/>
    <col min="5848" max="5848" width="4.7109375" style="43" customWidth="1"/>
    <col min="5849" max="5849" width="4" style="43" customWidth="1"/>
    <col min="5850" max="5850" width="9.7109375" style="43" customWidth="1"/>
    <col min="5851" max="5851" width="4.28515625" style="43" customWidth="1"/>
    <col min="5852" max="5852" width="4.7109375" style="43" customWidth="1"/>
    <col min="5853" max="5853" width="4.28515625" style="43" customWidth="1"/>
    <col min="5854" max="5854" width="11.7109375" style="43" customWidth="1"/>
    <col min="5855" max="5855" width="8.42578125" style="43" customWidth="1"/>
    <col min="5856" max="5856" width="8.140625" style="43" customWidth="1"/>
    <col min="5857" max="5857" width="9.28515625" style="43" customWidth="1"/>
    <col min="5858" max="5858" width="9.85546875" style="43" customWidth="1"/>
    <col min="5859" max="5859" width="6.28515625" style="43" customWidth="1"/>
    <col min="5860" max="5860" width="8.42578125" style="43" customWidth="1"/>
    <col min="5861" max="5861" width="10.7109375" style="43" customWidth="1"/>
    <col min="5862" max="5862" width="12" style="43" customWidth="1"/>
    <col min="5863" max="5863" width="9.85546875" style="43" customWidth="1"/>
    <col min="5864" max="5864" width="7.42578125" style="43" customWidth="1"/>
    <col min="5865" max="5865" width="10.7109375" style="43" customWidth="1"/>
    <col min="5866" max="5866" width="10.140625" style="43" customWidth="1"/>
    <col min="5867" max="5867" width="5.42578125" style="43" customWidth="1"/>
    <col min="5868" max="5868" width="9.85546875" style="43" customWidth="1"/>
    <col min="5869" max="5869" width="13.140625" style="43" customWidth="1"/>
    <col min="5870" max="5870" width="13.28515625" style="43" customWidth="1"/>
    <col min="5871" max="5871" width="12.140625" style="43" customWidth="1"/>
    <col min="5872" max="5872" width="2.7109375" style="43" customWidth="1"/>
    <col min="5873" max="5873" width="9.28515625" style="43" customWidth="1"/>
    <col min="5874" max="5874" width="43.85546875" style="43" customWidth="1"/>
    <col min="5875" max="5876" width="14.42578125" style="43" customWidth="1"/>
    <col min="5877" max="5877" width="10.85546875" style="43" customWidth="1"/>
    <col min="5878" max="5881" width="8.85546875" style="43"/>
    <col min="5882" max="5882" width="12.42578125" style="43" customWidth="1"/>
    <col min="5883" max="6069" width="8.85546875" style="43"/>
    <col min="6070" max="6070" width="9" style="43" customWidth="1"/>
    <col min="6071" max="6071" width="34.42578125" style="43" customWidth="1"/>
    <col min="6072" max="6072" width="10.42578125" style="43" customWidth="1"/>
    <col min="6073" max="6073" width="11.28515625" style="43" customWidth="1"/>
    <col min="6074" max="6074" width="9.5703125" style="43" customWidth="1"/>
    <col min="6075" max="6075" width="10.140625" style="43" customWidth="1"/>
    <col min="6076" max="6076" width="15.28515625" style="43" customWidth="1"/>
    <col min="6077" max="6077" width="12.42578125" style="43" customWidth="1"/>
    <col min="6078" max="6078" width="9.28515625" style="43" customWidth="1"/>
    <col min="6079" max="6079" width="4" style="43" customWidth="1"/>
    <col min="6080" max="6080" width="9.42578125" style="43" customWidth="1"/>
    <col min="6081" max="6081" width="10.5703125" style="43" customWidth="1"/>
    <col min="6082" max="6082" width="9.85546875" style="43" customWidth="1"/>
    <col min="6083" max="6084" width="15.42578125" style="43" customWidth="1"/>
    <col min="6085" max="6085" width="16.7109375" style="43" customWidth="1"/>
    <col min="6086" max="6086" width="8.42578125" style="43" customWidth="1"/>
    <col min="6087" max="6087" width="13.7109375" style="43" customWidth="1"/>
    <col min="6088" max="6088" width="23.5703125" style="43" bestFit="1" customWidth="1"/>
    <col min="6089" max="6089" width="45.140625" style="43" customWidth="1"/>
    <col min="6090" max="6090" width="33.140625" style="43" bestFit="1" customWidth="1"/>
    <col min="6091" max="6091" width="8.85546875" style="43"/>
    <col min="6092" max="6092" width="17.42578125" style="43" customWidth="1"/>
    <col min="6093" max="6093" width="8.85546875" style="43" customWidth="1"/>
    <col min="6094" max="6094" width="11" style="43" customWidth="1"/>
    <col min="6095" max="6095" width="10.140625" style="43" customWidth="1"/>
    <col min="6096" max="6096" width="10.7109375" style="43" customWidth="1"/>
    <col min="6097" max="6097" width="6.42578125" style="43" customWidth="1"/>
    <col min="6098" max="6098" width="3.85546875" style="43" customWidth="1"/>
    <col min="6099" max="6099" width="12.42578125" style="43" customWidth="1"/>
    <col min="6100" max="6100" width="7" style="43" customWidth="1"/>
    <col min="6101" max="6101" width="15" style="43" customWidth="1"/>
    <col min="6102" max="6102" width="10.85546875" style="43" customWidth="1"/>
    <col min="6103" max="6103" width="3.85546875" style="43" customWidth="1"/>
    <col min="6104" max="6104" width="4.7109375" style="43" customWidth="1"/>
    <col min="6105" max="6105" width="4" style="43" customWidth="1"/>
    <col min="6106" max="6106" width="9.7109375" style="43" customWidth="1"/>
    <col min="6107" max="6107" width="4.28515625" style="43" customWidth="1"/>
    <col min="6108" max="6108" width="4.7109375" style="43" customWidth="1"/>
    <col min="6109" max="6109" width="4.28515625" style="43" customWidth="1"/>
    <col min="6110" max="6110" width="11.7109375" style="43" customWidth="1"/>
    <col min="6111" max="6111" width="8.42578125" style="43" customWidth="1"/>
    <col min="6112" max="6112" width="8.140625" style="43" customWidth="1"/>
    <col min="6113" max="6113" width="9.28515625" style="43" customWidth="1"/>
    <col min="6114" max="6114" width="9.85546875" style="43" customWidth="1"/>
    <col min="6115" max="6115" width="6.28515625" style="43" customWidth="1"/>
    <col min="6116" max="6116" width="8.42578125" style="43" customWidth="1"/>
    <col min="6117" max="6117" width="10.7109375" style="43" customWidth="1"/>
    <col min="6118" max="6118" width="12" style="43" customWidth="1"/>
    <col min="6119" max="6119" width="9.85546875" style="43" customWidth="1"/>
    <col min="6120" max="6120" width="7.42578125" style="43" customWidth="1"/>
    <col min="6121" max="6121" width="10.7109375" style="43" customWidth="1"/>
    <col min="6122" max="6122" width="10.140625" style="43" customWidth="1"/>
    <col min="6123" max="6123" width="5.42578125" style="43" customWidth="1"/>
    <col min="6124" max="6124" width="9.85546875" style="43" customWidth="1"/>
    <col min="6125" max="6125" width="13.140625" style="43" customWidth="1"/>
    <col min="6126" max="6126" width="13.28515625" style="43" customWidth="1"/>
    <col min="6127" max="6127" width="12.140625" style="43" customWidth="1"/>
    <col min="6128" max="6128" width="2.7109375" style="43" customWidth="1"/>
    <col min="6129" max="6129" width="9.28515625" style="43" customWidth="1"/>
    <col min="6130" max="6130" width="43.85546875" style="43" customWidth="1"/>
    <col min="6131" max="6132" width="14.42578125" style="43" customWidth="1"/>
    <col min="6133" max="6133" width="10.85546875" style="43" customWidth="1"/>
    <col min="6134" max="6137" width="8.85546875" style="43"/>
    <col min="6138" max="6138" width="12.42578125" style="43" customWidth="1"/>
    <col min="6139" max="6325" width="8.85546875" style="43"/>
    <col min="6326" max="6326" width="9" style="43" customWidth="1"/>
    <col min="6327" max="6327" width="34.42578125" style="43" customWidth="1"/>
    <col min="6328" max="6328" width="10.42578125" style="43" customWidth="1"/>
    <col min="6329" max="6329" width="11.28515625" style="43" customWidth="1"/>
    <col min="6330" max="6330" width="9.5703125" style="43" customWidth="1"/>
    <col min="6331" max="6331" width="10.140625" style="43" customWidth="1"/>
    <col min="6332" max="6332" width="15.28515625" style="43" customWidth="1"/>
    <col min="6333" max="6333" width="12.42578125" style="43" customWidth="1"/>
    <col min="6334" max="6334" width="9.28515625" style="43" customWidth="1"/>
    <col min="6335" max="6335" width="4" style="43" customWidth="1"/>
    <col min="6336" max="6336" width="9.42578125" style="43" customWidth="1"/>
    <col min="6337" max="6337" width="10.5703125" style="43" customWidth="1"/>
    <col min="6338" max="6338" width="9.85546875" style="43" customWidth="1"/>
    <col min="6339" max="6340" width="15.42578125" style="43" customWidth="1"/>
    <col min="6341" max="6341" width="16.7109375" style="43" customWidth="1"/>
    <col min="6342" max="6342" width="8.42578125" style="43" customWidth="1"/>
    <col min="6343" max="6343" width="13.7109375" style="43" customWidth="1"/>
    <col min="6344" max="6344" width="23.5703125" style="43" bestFit="1" customWidth="1"/>
    <col min="6345" max="6345" width="45.140625" style="43" customWidth="1"/>
    <col min="6346" max="6346" width="33.140625" style="43" bestFit="1" customWidth="1"/>
    <col min="6347" max="6347" width="8.85546875" style="43"/>
    <col min="6348" max="6348" width="17.42578125" style="43" customWidth="1"/>
    <col min="6349" max="6349" width="8.85546875" style="43" customWidth="1"/>
    <col min="6350" max="6350" width="11" style="43" customWidth="1"/>
    <col min="6351" max="6351" width="10.140625" style="43" customWidth="1"/>
    <col min="6352" max="6352" width="10.7109375" style="43" customWidth="1"/>
    <col min="6353" max="6353" width="6.42578125" style="43" customWidth="1"/>
    <col min="6354" max="6354" width="3.85546875" style="43" customWidth="1"/>
    <col min="6355" max="6355" width="12.42578125" style="43" customWidth="1"/>
    <col min="6356" max="6356" width="7" style="43" customWidth="1"/>
    <col min="6357" max="6357" width="15" style="43" customWidth="1"/>
    <col min="6358" max="6358" width="10.85546875" style="43" customWidth="1"/>
    <col min="6359" max="6359" width="3.85546875" style="43" customWidth="1"/>
    <col min="6360" max="6360" width="4.7109375" style="43" customWidth="1"/>
    <col min="6361" max="6361" width="4" style="43" customWidth="1"/>
    <col min="6362" max="6362" width="9.7109375" style="43" customWidth="1"/>
    <col min="6363" max="6363" width="4.28515625" style="43" customWidth="1"/>
    <col min="6364" max="6364" width="4.7109375" style="43" customWidth="1"/>
    <col min="6365" max="6365" width="4.28515625" style="43" customWidth="1"/>
    <col min="6366" max="6366" width="11.7109375" style="43" customWidth="1"/>
    <col min="6367" max="6367" width="8.42578125" style="43" customWidth="1"/>
    <col min="6368" max="6368" width="8.140625" style="43" customWidth="1"/>
    <col min="6369" max="6369" width="9.28515625" style="43" customWidth="1"/>
    <col min="6370" max="6370" width="9.85546875" style="43" customWidth="1"/>
    <col min="6371" max="6371" width="6.28515625" style="43" customWidth="1"/>
    <col min="6372" max="6372" width="8.42578125" style="43" customWidth="1"/>
    <col min="6373" max="6373" width="10.7109375" style="43" customWidth="1"/>
    <col min="6374" max="6374" width="12" style="43" customWidth="1"/>
    <col min="6375" max="6375" width="9.85546875" style="43" customWidth="1"/>
    <col min="6376" max="6376" width="7.42578125" style="43" customWidth="1"/>
    <col min="6377" max="6377" width="10.7109375" style="43" customWidth="1"/>
    <col min="6378" max="6378" width="10.140625" style="43" customWidth="1"/>
    <col min="6379" max="6379" width="5.42578125" style="43" customWidth="1"/>
    <col min="6380" max="6380" width="9.85546875" style="43" customWidth="1"/>
    <col min="6381" max="6381" width="13.140625" style="43" customWidth="1"/>
    <col min="6382" max="6382" width="13.28515625" style="43" customWidth="1"/>
    <col min="6383" max="6383" width="12.140625" style="43" customWidth="1"/>
    <col min="6384" max="6384" width="2.7109375" style="43" customWidth="1"/>
    <col min="6385" max="6385" width="9.28515625" style="43" customWidth="1"/>
    <col min="6386" max="6386" width="43.85546875" style="43" customWidth="1"/>
    <col min="6387" max="6388" width="14.42578125" style="43" customWidth="1"/>
    <col min="6389" max="6389" width="10.85546875" style="43" customWidth="1"/>
    <col min="6390" max="6393" width="8.85546875" style="43"/>
    <col min="6394" max="6394" width="12.42578125" style="43" customWidth="1"/>
    <col min="6395" max="6581" width="8.85546875" style="43"/>
    <col min="6582" max="6582" width="9" style="43" customWidth="1"/>
    <col min="6583" max="6583" width="34.42578125" style="43" customWidth="1"/>
    <col min="6584" max="6584" width="10.42578125" style="43" customWidth="1"/>
    <col min="6585" max="6585" width="11.28515625" style="43" customWidth="1"/>
    <col min="6586" max="6586" width="9.5703125" style="43" customWidth="1"/>
    <col min="6587" max="6587" width="10.140625" style="43" customWidth="1"/>
    <col min="6588" max="6588" width="15.28515625" style="43" customWidth="1"/>
    <col min="6589" max="6589" width="12.42578125" style="43" customWidth="1"/>
    <col min="6590" max="6590" width="9.28515625" style="43" customWidth="1"/>
    <col min="6591" max="6591" width="4" style="43" customWidth="1"/>
    <col min="6592" max="6592" width="9.42578125" style="43" customWidth="1"/>
    <col min="6593" max="6593" width="10.5703125" style="43" customWidth="1"/>
    <col min="6594" max="6594" width="9.85546875" style="43" customWidth="1"/>
    <col min="6595" max="6596" width="15.42578125" style="43" customWidth="1"/>
    <col min="6597" max="6597" width="16.7109375" style="43" customWidth="1"/>
    <col min="6598" max="6598" width="8.42578125" style="43" customWidth="1"/>
    <col min="6599" max="6599" width="13.7109375" style="43" customWidth="1"/>
    <col min="6600" max="6600" width="23.5703125" style="43" bestFit="1" customWidth="1"/>
    <col min="6601" max="6601" width="45.140625" style="43" customWidth="1"/>
    <col min="6602" max="6602" width="33.140625" style="43" bestFit="1" customWidth="1"/>
    <col min="6603" max="6603" width="8.85546875" style="43"/>
    <col min="6604" max="6604" width="17.42578125" style="43" customWidth="1"/>
    <col min="6605" max="6605" width="8.85546875" style="43" customWidth="1"/>
    <col min="6606" max="6606" width="11" style="43" customWidth="1"/>
    <col min="6607" max="6607" width="10.140625" style="43" customWidth="1"/>
    <col min="6608" max="6608" width="10.7109375" style="43" customWidth="1"/>
    <col min="6609" max="6609" width="6.42578125" style="43" customWidth="1"/>
    <col min="6610" max="6610" width="3.85546875" style="43" customWidth="1"/>
    <col min="6611" max="6611" width="12.42578125" style="43" customWidth="1"/>
    <col min="6612" max="6612" width="7" style="43" customWidth="1"/>
    <col min="6613" max="6613" width="15" style="43" customWidth="1"/>
    <col min="6614" max="6614" width="10.85546875" style="43" customWidth="1"/>
    <col min="6615" max="6615" width="3.85546875" style="43" customWidth="1"/>
    <col min="6616" max="6616" width="4.7109375" style="43" customWidth="1"/>
    <col min="6617" max="6617" width="4" style="43" customWidth="1"/>
    <col min="6618" max="6618" width="9.7109375" style="43" customWidth="1"/>
    <col min="6619" max="6619" width="4.28515625" style="43" customWidth="1"/>
    <col min="6620" max="6620" width="4.7109375" style="43" customWidth="1"/>
    <col min="6621" max="6621" width="4.28515625" style="43" customWidth="1"/>
    <col min="6622" max="6622" width="11.7109375" style="43" customWidth="1"/>
    <col min="6623" max="6623" width="8.42578125" style="43" customWidth="1"/>
    <col min="6624" max="6624" width="8.140625" style="43" customWidth="1"/>
    <col min="6625" max="6625" width="9.28515625" style="43" customWidth="1"/>
    <col min="6626" max="6626" width="9.85546875" style="43" customWidth="1"/>
    <col min="6627" max="6627" width="6.28515625" style="43" customWidth="1"/>
    <col min="6628" max="6628" width="8.42578125" style="43" customWidth="1"/>
    <col min="6629" max="6629" width="10.7109375" style="43" customWidth="1"/>
    <col min="6630" max="6630" width="12" style="43" customWidth="1"/>
    <col min="6631" max="6631" width="9.85546875" style="43" customWidth="1"/>
    <col min="6632" max="6632" width="7.42578125" style="43" customWidth="1"/>
    <col min="6633" max="6633" width="10.7109375" style="43" customWidth="1"/>
    <col min="6634" max="6634" width="10.140625" style="43" customWidth="1"/>
    <col min="6635" max="6635" width="5.42578125" style="43" customWidth="1"/>
    <col min="6636" max="6636" width="9.85546875" style="43" customWidth="1"/>
    <col min="6637" max="6637" width="13.140625" style="43" customWidth="1"/>
    <col min="6638" max="6638" width="13.28515625" style="43" customWidth="1"/>
    <col min="6639" max="6639" width="12.140625" style="43" customWidth="1"/>
    <col min="6640" max="6640" width="2.7109375" style="43" customWidth="1"/>
    <col min="6641" max="6641" width="9.28515625" style="43" customWidth="1"/>
    <col min="6642" max="6642" width="43.85546875" style="43" customWidth="1"/>
    <col min="6643" max="6644" width="14.42578125" style="43" customWidth="1"/>
    <col min="6645" max="6645" width="10.85546875" style="43" customWidth="1"/>
    <col min="6646" max="6649" width="8.85546875" style="43"/>
    <col min="6650" max="6650" width="12.42578125" style="43" customWidth="1"/>
    <col min="6651" max="6837" width="8.85546875" style="43"/>
    <col min="6838" max="6838" width="9" style="43" customWidth="1"/>
    <col min="6839" max="6839" width="34.42578125" style="43" customWidth="1"/>
    <col min="6840" max="6840" width="10.42578125" style="43" customWidth="1"/>
    <col min="6841" max="6841" width="11.28515625" style="43" customWidth="1"/>
    <col min="6842" max="6842" width="9.5703125" style="43" customWidth="1"/>
    <col min="6843" max="6843" width="10.140625" style="43" customWidth="1"/>
    <col min="6844" max="6844" width="15.28515625" style="43" customWidth="1"/>
    <col min="6845" max="6845" width="12.42578125" style="43" customWidth="1"/>
    <col min="6846" max="6846" width="9.28515625" style="43" customWidth="1"/>
    <col min="6847" max="6847" width="4" style="43" customWidth="1"/>
    <col min="6848" max="6848" width="9.42578125" style="43" customWidth="1"/>
    <col min="6849" max="6849" width="10.5703125" style="43" customWidth="1"/>
    <col min="6850" max="6850" width="9.85546875" style="43" customWidth="1"/>
    <col min="6851" max="6852" width="15.42578125" style="43" customWidth="1"/>
    <col min="6853" max="6853" width="16.7109375" style="43" customWidth="1"/>
    <col min="6854" max="6854" width="8.42578125" style="43" customWidth="1"/>
    <col min="6855" max="6855" width="13.7109375" style="43" customWidth="1"/>
    <col min="6856" max="6856" width="23.5703125" style="43" bestFit="1" customWidth="1"/>
    <col min="6857" max="6857" width="45.140625" style="43" customWidth="1"/>
    <col min="6858" max="6858" width="33.140625" style="43" bestFit="1" customWidth="1"/>
    <col min="6859" max="6859" width="8.85546875" style="43"/>
    <col min="6860" max="6860" width="17.42578125" style="43" customWidth="1"/>
    <col min="6861" max="6861" width="8.85546875" style="43" customWidth="1"/>
    <col min="6862" max="6862" width="11" style="43" customWidth="1"/>
    <col min="6863" max="6863" width="10.140625" style="43" customWidth="1"/>
    <col min="6864" max="6864" width="10.7109375" style="43" customWidth="1"/>
    <col min="6865" max="6865" width="6.42578125" style="43" customWidth="1"/>
    <col min="6866" max="6866" width="3.85546875" style="43" customWidth="1"/>
    <col min="6867" max="6867" width="12.42578125" style="43" customWidth="1"/>
    <col min="6868" max="6868" width="7" style="43" customWidth="1"/>
    <col min="6869" max="6869" width="15" style="43" customWidth="1"/>
    <col min="6870" max="6870" width="10.85546875" style="43" customWidth="1"/>
    <col min="6871" max="6871" width="3.85546875" style="43" customWidth="1"/>
    <col min="6872" max="6872" width="4.7109375" style="43" customWidth="1"/>
    <col min="6873" max="6873" width="4" style="43" customWidth="1"/>
    <col min="6874" max="6874" width="9.7109375" style="43" customWidth="1"/>
    <col min="6875" max="6875" width="4.28515625" style="43" customWidth="1"/>
    <col min="6876" max="6876" width="4.7109375" style="43" customWidth="1"/>
    <col min="6877" max="6877" width="4.28515625" style="43" customWidth="1"/>
    <col min="6878" max="6878" width="11.7109375" style="43" customWidth="1"/>
    <col min="6879" max="6879" width="8.42578125" style="43" customWidth="1"/>
    <col min="6880" max="6880" width="8.140625" style="43" customWidth="1"/>
    <col min="6881" max="6881" width="9.28515625" style="43" customWidth="1"/>
    <col min="6882" max="6882" width="9.85546875" style="43" customWidth="1"/>
    <col min="6883" max="6883" width="6.28515625" style="43" customWidth="1"/>
    <col min="6884" max="6884" width="8.42578125" style="43" customWidth="1"/>
    <col min="6885" max="6885" width="10.7109375" style="43" customWidth="1"/>
    <col min="6886" max="6886" width="12" style="43" customWidth="1"/>
    <col min="6887" max="6887" width="9.85546875" style="43" customWidth="1"/>
    <col min="6888" max="6888" width="7.42578125" style="43" customWidth="1"/>
    <col min="6889" max="6889" width="10.7109375" style="43" customWidth="1"/>
    <col min="6890" max="6890" width="10.140625" style="43" customWidth="1"/>
    <col min="6891" max="6891" width="5.42578125" style="43" customWidth="1"/>
    <col min="6892" max="6892" width="9.85546875" style="43" customWidth="1"/>
    <col min="6893" max="6893" width="13.140625" style="43" customWidth="1"/>
    <col min="6894" max="6894" width="13.28515625" style="43" customWidth="1"/>
    <col min="6895" max="6895" width="12.140625" style="43" customWidth="1"/>
    <col min="6896" max="6896" width="2.7109375" style="43" customWidth="1"/>
    <col min="6897" max="6897" width="9.28515625" style="43" customWidth="1"/>
    <col min="6898" max="6898" width="43.85546875" style="43" customWidth="1"/>
    <col min="6899" max="6900" width="14.42578125" style="43" customWidth="1"/>
    <col min="6901" max="6901" width="10.85546875" style="43" customWidth="1"/>
    <col min="6902" max="6905" width="8.85546875" style="43"/>
    <col min="6906" max="6906" width="12.42578125" style="43" customWidth="1"/>
    <col min="6907" max="7093" width="8.85546875" style="43"/>
    <col min="7094" max="7094" width="9" style="43" customWidth="1"/>
    <col min="7095" max="7095" width="34.42578125" style="43" customWidth="1"/>
    <col min="7096" max="7096" width="10.42578125" style="43" customWidth="1"/>
    <col min="7097" max="7097" width="11.28515625" style="43" customWidth="1"/>
    <col min="7098" max="7098" width="9.5703125" style="43" customWidth="1"/>
    <col min="7099" max="7099" width="10.140625" style="43" customWidth="1"/>
    <col min="7100" max="7100" width="15.28515625" style="43" customWidth="1"/>
    <col min="7101" max="7101" width="12.42578125" style="43" customWidth="1"/>
    <col min="7102" max="7102" width="9.28515625" style="43" customWidth="1"/>
    <col min="7103" max="7103" width="4" style="43" customWidth="1"/>
    <col min="7104" max="7104" width="9.42578125" style="43" customWidth="1"/>
    <col min="7105" max="7105" width="10.5703125" style="43" customWidth="1"/>
    <col min="7106" max="7106" width="9.85546875" style="43" customWidth="1"/>
    <col min="7107" max="7108" width="15.42578125" style="43" customWidth="1"/>
    <col min="7109" max="7109" width="16.7109375" style="43" customWidth="1"/>
    <col min="7110" max="7110" width="8.42578125" style="43" customWidth="1"/>
    <col min="7111" max="7111" width="13.7109375" style="43" customWidth="1"/>
    <col min="7112" max="7112" width="23.5703125" style="43" bestFit="1" customWidth="1"/>
    <col min="7113" max="7113" width="45.140625" style="43" customWidth="1"/>
    <col min="7114" max="7114" width="33.140625" style="43" bestFit="1" customWidth="1"/>
    <col min="7115" max="7115" width="8.85546875" style="43"/>
    <col min="7116" max="7116" width="17.42578125" style="43" customWidth="1"/>
    <col min="7117" max="7117" width="8.85546875" style="43" customWidth="1"/>
    <col min="7118" max="7118" width="11" style="43" customWidth="1"/>
    <col min="7119" max="7119" width="10.140625" style="43" customWidth="1"/>
    <col min="7120" max="7120" width="10.7109375" style="43" customWidth="1"/>
    <col min="7121" max="7121" width="6.42578125" style="43" customWidth="1"/>
    <col min="7122" max="7122" width="3.85546875" style="43" customWidth="1"/>
    <col min="7123" max="7123" width="12.42578125" style="43" customWidth="1"/>
    <col min="7124" max="7124" width="7" style="43" customWidth="1"/>
    <col min="7125" max="7125" width="15" style="43" customWidth="1"/>
    <col min="7126" max="7126" width="10.85546875" style="43" customWidth="1"/>
    <col min="7127" max="7127" width="3.85546875" style="43" customWidth="1"/>
    <col min="7128" max="7128" width="4.7109375" style="43" customWidth="1"/>
    <col min="7129" max="7129" width="4" style="43" customWidth="1"/>
    <col min="7130" max="7130" width="9.7109375" style="43" customWidth="1"/>
    <col min="7131" max="7131" width="4.28515625" style="43" customWidth="1"/>
    <col min="7132" max="7132" width="4.7109375" style="43" customWidth="1"/>
    <col min="7133" max="7133" width="4.28515625" style="43" customWidth="1"/>
    <col min="7134" max="7134" width="11.7109375" style="43" customWidth="1"/>
    <col min="7135" max="7135" width="8.42578125" style="43" customWidth="1"/>
    <col min="7136" max="7136" width="8.140625" style="43" customWidth="1"/>
    <col min="7137" max="7137" width="9.28515625" style="43" customWidth="1"/>
    <col min="7138" max="7138" width="9.85546875" style="43" customWidth="1"/>
    <col min="7139" max="7139" width="6.28515625" style="43" customWidth="1"/>
    <col min="7140" max="7140" width="8.42578125" style="43" customWidth="1"/>
    <col min="7141" max="7141" width="10.7109375" style="43" customWidth="1"/>
    <col min="7142" max="7142" width="12" style="43" customWidth="1"/>
    <col min="7143" max="7143" width="9.85546875" style="43" customWidth="1"/>
    <col min="7144" max="7144" width="7.42578125" style="43" customWidth="1"/>
    <col min="7145" max="7145" width="10.7109375" style="43" customWidth="1"/>
    <col min="7146" max="7146" width="10.140625" style="43" customWidth="1"/>
    <col min="7147" max="7147" width="5.42578125" style="43" customWidth="1"/>
    <col min="7148" max="7148" width="9.85546875" style="43" customWidth="1"/>
    <col min="7149" max="7149" width="13.140625" style="43" customWidth="1"/>
    <col min="7150" max="7150" width="13.28515625" style="43" customWidth="1"/>
    <col min="7151" max="7151" width="12.140625" style="43" customWidth="1"/>
    <col min="7152" max="7152" width="2.7109375" style="43" customWidth="1"/>
    <col min="7153" max="7153" width="9.28515625" style="43" customWidth="1"/>
    <col min="7154" max="7154" width="43.85546875" style="43" customWidth="1"/>
    <col min="7155" max="7156" width="14.42578125" style="43" customWidth="1"/>
    <col min="7157" max="7157" width="10.85546875" style="43" customWidth="1"/>
    <col min="7158" max="7161" width="8.85546875" style="43"/>
    <col min="7162" max="7162" width="12.42578125" style="43" customWidth="1"/>
    <col min="7163" max="7349" width="8.85546875" style="43"/>
    <col min="7350" max="7350" width="9" style="43" customWidth="1"/>
    <col min="7351" max="7351" width="34.42578125" style="43" customWidth="1"/>
    <col min="7352" max="7352" width="10.42578125" style="43" customWidth="1"/>
    <col min="7353" max="7353" width="11.28515625" style="43" customWidth="1"/>
    <col min="7354" max="7354" width="9.5703125" style="43" customWidth="1"/>
    <col min="7355" max="7355" width="10.140625" style="43" customWidth="1"/>
    <col min="7356" max="7356" width="15.28515625" style="43" customWidth="1"/>
    <col min="7357" max="7357" width="12.42578125" style="43" customWidth="1"/>
    <col min="7358" max="7358" width="9.28515625" style="43" customWidth="1"/>
    <col min="7359" max="7359" width="4" style="43" customWidth="1"/>
    <col min="7360" max="7360" width="9.42578125" style="43" customWidth="1"/>
    <col min="7361" max="7361" width="10.5703125" style="43" customWidth="1"/>
    <col min="7362" max="7362" width="9.85546875" style="43" customWidth="1"/>
    <col min="7363" max="7364" width="15.42578125" style="43" customWidth="1"/>
    <col min="7365" max="7365" width="16.7109375" style="43" customWidth="1"/>
    <col min="7366" max="7366" width="8.42578125" style="43" customWidth="1"/>
    <col min="7367" max="7367" width="13.7109375" style="43" customWidth="1"/>
    <col min="7368" max="7368" width="23.5703125" style="43" bestFit="1" customWidth="1"/>
    <col min="7369" max="7369" width="45.140625" style="43" customWidth="1"/>
    <col min="7370" max="7370" width="33.140625" style="43" bestFit="1" customWidth="1"/>
    <col min="7371" max="7371" width="8.85546875" style="43"/>
    <col min="7372" max="7372" width="17.42578125" style="43" customWidth="1"/>
    <col min="7373" max="7373" width="8.85546875" style="43" customWidth="1"/>
    <col min="7374" max="7374" width="11" style="43" customWidth="1"/>
    <col min="7375" max="7375" width="10.140625" style="43" customWidth="1"/>
    <col min="7376" max="7376" width="10.7109375" style="43" customWidth="1"/>
    <col min="7377" max="7377" width="6.42578125" style="43" customWidth="1"/>
    <col min="7378" max="7378" width="3.85546875" style="43" customWidth="1"/>
    <col min="7379" max="7379" width="12.42578125" style="43" customWidth="1"/>
    <col min="7380" max="7380" width="7" style="43" customWidth="1"/>
    <col min="7381" max="7381" width="15" style="43" customWidth="1"/>
    <col min="7382" max="7382" width="10.85546875" style="43" customWidth="1"/>
    <col min="7383" max="7383" width="3.85546875" style="43" customWidth="1"/>
    <col min="7384" max="7384" width="4.7109375" style="43" customWidth="1"/>
    <col min="7385" max="7385" width="4" style="43" customWidth="1"/>
    <col min="7386" max="7386" width="9.7109375" style="43" customWidth="1"/>
    <col min="7387" max="7387" width="4.28515625" style="43" customWidth="1"/>
    <col min="7388" max="7388" width="4.7109375" style="43" customWidth="1"/>
    <col min="7389" max="7389" width="4.28515625" style="43" customWidth="1"/>
    <col min="7390" max="7390" width="11.7109375" style="43" customWidth="1"/>
    <col min="7391" max="7391" width="8.42578125" style="43" customWidth="1"/>
    <col min="7392" max="7392" width="8.140625" style="43" customWidth="1"/>
    <col min="7393" max="7393" width="9.28515625" style="43" customWidth="1"/>
    <col min="7394" max="7394" width="9.85546875" style="43" customWidth="1"/>
    <col min="7395" max="7395" width="6.28515625" style="43" customWidth="1"/>
    <col min="7396" max="7396" width="8.42578125" style="43" customWidth="1"/>
    <col min="7397" max="7397" width="10.7109375" style="43" customWidth="1"/>
    <col min="7398" max="7398" width="12" style="43" customWidth="1"/>
    <col min="7399" max="7399" width="9.85546875" style="43" customWidth="1"/>
    <col min="7400" max="7400" width="7.42578125" style="43" customWidth="1"/>
    <col min="7401" max="7401" width="10.7109375" style="43" customWidth="1"/>
    <col min="7402" max="7402" width="10.140625" style="43" customWidth="1"/>
    <col min="7403" max="7403" width="5.42578125" style="43" customWidth="1"/>
    <col min="7404" max="7404" width="9.85546875" style="43" customWidth="1"/>
    <col min="7405" max="7405" width="13.140625" style="43" customWidth="1"/>
    <col min="7406" max="7406" width="13.28515625" style="43" customWidth="1"/>
    <col min="7407" max="7407" width="12.140625" style="43" customWidth="1"/>
    <col min="7408" max="7408" width="2.7109375" style="43" customWidth="1"/>
    <col min="7409" max="7409" width="9.28515625" style="43" customWidth="1"/>
    <col min="7410" max="7410" width="43.85546875" style="43" customWidth="1"/>
    <col min="7411" max="7412" width="14.42578125" style="43" customWidth="1"/>
    <col min="7413" max="7413" width="10.85546875" style="43" customWidth="1"/>
    <col min="7414" max="7417" width="8.85546875" style="43"/>
    <col min="7418" max="7418" width="12.42578125" style="43" customWidth="1"/>
    <col min="7419" max="7605" width="8.85546875" style="43"/>
    <col min="7606" max="7606" width="9" style="43" customWidth="1"/>
    <col min="7607" max="7607" width="34.42578125" style="43" customWidth="1"/>
    <col min="7608" max="7608" width="10.42578125" style="43" customWidth="1"/>
    <col min="7609" max="7609" width="11.28515625" style="43" customWidth="1"/>
    <col min="7610" max="7610" width="9.5703125" style="43" customWidth="1"/>
    <col min="7611" max="7611" width="10.140625" style="43" customWidth="1"/>
    <col min="7612" max="7612" width="15.28515625" style="43" customWidth="1"/>
    <col min="7613" max="7613" width="12.42578125" style="43" customWidth="1"/>
    <col min="7614" max="7614" width="9.28515625" style="43" customWidth="1"/>
    <col min="7615" max="7615" width="4" style="43" customWidth="1"/>
    <col min="7616" max="7616" width="9.42578125" style="43" customWidth="1"/>
    <col min="7617" max="7617" width="10.5703125" style="43" customWidth="1"/>
    <col min="7618" max="7618" width="9.85546875" style="43" customWidth="1"/>
    <col min="7619" max="7620" width="15.42578125" style="43" customWidth="1"/>
    <col min="7621" max="7621" width="16.7109375" style="43" customWidth="1"/>
    <col min="7622" max="7622" width="8.42578125" style="43" customWidth="1"/>
    <col min="7623" max="7623" width="13.7109375" style="43" customWidth="1"/>
    <col min="7624" max="7624" width="23.5703125" style="43" bestFit="1" customWidth="1"/>
    <col min="7625" max="7625" width="45.140625" style="43" customWidth="1"/>
    <col min="7626" max="7626" width="33.140625" style="43" bestFit="1" customWidth="1"/>
    <col min="7627" max="7627" width="8.85546875" style="43"/>
    <col min="7628" max="7628" width="17.42578125" style="43" customWidth="1"/>
    <col min="7629" max="7629" width="8.85546875" style="43" customWidth="1"/>
    <col min="7630" max="7630" width="11" style="43" customWidth="1"/>
    <col min="7631" max="7631" width="10.140625" style="43" customWidth="1"/>
    <col min="7632" max="7632" width="10.7109375" style="43" customWidth="1"/>
    <col min="7633" max="7633" width="6.42578125" style="43" customWidth="1"/>
    <col min="7634" max="7634" width="3.85546875" style="43" customWidth="1"/>
    <col min="7635" max="7635" width="12.42578125" style="43" customWidth="1"/>
    <col min="7636" max="7636" width="7" style="43" customWidth="1"/>
    <col min="7637" max="7637" width="15" style="43" customWidth="1"/>
    <col min="7638" max="7638" width="10.85546875" style="43" customWidth="1"/>
    <col min="7639" max="7639" width="3.85546875" style="43" customWidth="1"/>
    <col min="7640" max="7640" width="4.7109375" style="43" customWidth="1"/>
    <col min="7641" max="7641" width="4" style="43" customWidth="1"/>
    <col min="7642" max="7642" width="9.7109375" style="43" customWidth="1"/>
    <col min="7643" max="7643" width="4.28515625" style="43" customWidth="1"/>
    <col min="7644" max="7644" width="4.7109375" style="43" customWidth="1"/>
    <col min="7645" max="7645" width="4.28515625" style="43" customWidth="1"/>
    <col min="7646" max="7646" width="11.7109375" style="43" customWidth="1"/>
    <col min="7647" max="7647" width="8.42578125" style="43" customWidth="1"/>
    <col min="7648" max="7648" width="8.140625" style="43" customWidth="1"/>
    <col min="7649" max="7649" width="9.28515625" style="43" customWidth="1"/>
    <col min="7650" max="7650" width="9.85546875" style="43" customWidth="1"/>
    <col min="7651" max="7651" width="6.28515625" style="43" customWidth="1"/>
    <col min="7652" max="7652" width="8.42578125" style="43" customWidth="1"/>
    <col min="7653" max="7653" width="10.7109375" style="43" customWidth="1"/>
    <col min="7654" max="7654" width="12" style="43" customWidth="1"/>
    <col min="7655" max="7655" width="9.85546875" style="43" customWidth="1"/>
    <col min="7656" max="7656" width="7.42578125" style="43" customWidth="1"/>
    <col min="7657" max="7657" width="10.7109375" style="43" customWidth="1"/>
    <col min="7658" max="7658" width="10.140625" style="43" customWidth="1"/>
    <col min="7659" max="7659" width="5.42578125" style="43" customWidth="1"/>
    <col min="7660" max="7660" width="9.85546875" style="43" customWidth="1"/>
    <col min="7661" max="7661" width="13.140625" style="43" customWidth="1"/>
    <col min="7662" max="7662" width="13.28515625" style="43" customWidth="1"/>
    <col min="7663" max="7663" width="12.140625" style="43" customWidth="1"/>
    <col min="7664" max="7664" width="2.7109375" style="43" customWidth="1"/>
    <col min="7665" max="7665" width="9.28515625" style="43" customWidth="1"/>
    <col min="7666" max="7666" width="43.85546875" style="43" customWidth="1"/>
    <col min="7667" max="7668" width="14.42578125" style="43" customWidth="1"/>
    <col min="7669" max="7669" width="10.85546875" style="43" customWidth="1"/>
    <col min="7670" max="7673" width="8.85546875" style="43"/>
    <col min="7674" max="7674" width="12.42578125" style="43" customWidth="1"/>
    <col min="7675" max="7861" width="8.85546875" style="43"/>
    <col min="7862" max="7862" width="9" style="43" customWidth="1"/>
    <col min="7863" max="7863" width="34.42578125" style="43" customWidth="1"/>
    <col min="7864" max="7864" width="10.42578125" style="43" customWidth="1"/>
    <col min="7865" max="7865" width="11.28515625" style="43" customWidth="1"/>
    <col min="7866" max="7866" width="9.5703125" style="43" customWidth="1"/>
    <col min="7867" max="7867" width="10.140625" style="43" customWidth="1"/>
    <col min="7868" max="7868" width="15.28515625" style="43" customWidth="1"/>
    <col min="7869" max="7869" width="12.42578125" style="43" customWidth="1"/>
    <col min="7870" max="7870" width="9.28515625" style="43" customWidth="1"/>
    <col min="7871" max="7871" width="4" style="43" customWidth="1"/>
    <col min="7872" max="7872" width="9.42578125" style="43" customWidth="1"/>
    <col min="7873" max="7873" width="10.5703125" style="43" customWidth="1"/>
    <col min="7874" max="7874" width="9.85546875" style="43" customWidth="1"/>
    <col min="7875" max="7876" width="15.42578125" style="43" customWidth="1"/>
    <col min="7877" max="7877" width="16.7109375" style="43" customWidth="1"/>
    <col min="7878" max="7878" width="8.42578125" style="43" customWidth="1"/>
    <col min="7879" max="7879" width="13.7109375" style="43" customWidth="1"/>
    <col min="7880" max="7880" width="23.5703125" style="43" bestFit="1" customWidth="1"/>
    <col min="7881" max="7881" width="45.140625" style="43" customWidth="1"/>
    <col min="7882" max="7882" width="33.140625" style="43" bestFit="1" customWidth="1"/>
    <col min="7883" max="7883" width="8.85546875" style="43"/>
    <col min="7884" max="7884" width="17.42578125" style="43" customWidth="1"/>
    <col min="7885" max="7885" width="8.85546875" style="43" customWidth="1"/>
    <col min="7886" max="7886" width="11" style="43" customWidth="1"/>
    <col min="7887" max="7887" width="10.140625" style="43" customWidth="1"/>
    <col min="7888" max="7888" width="10.7109375" style="43" customWidth="1"/>
    <col min="7889" max="7889" width="6.42578125" style="43" customWidth="1"/>
    <col min="7890" max="7890" width="3.85546875" style="43" customWidth="1"/>
    <col min="7891" max="7891" width="12.42578125" style="43" customWidth="1"/>
    <col min="7892" max="7892" width="7" style="43" customWidth="1"/>
    <col min="7893" max="7893" width="15" style="43" customWidth="1"/>
    <col min="7894" max="7894" width="10.85546875" style="43" customWidth="1"/>
    <col min="7895" max="7895" width="3.85546875" style="43" customWidth="1"/>
    <col min="7896" max="7896" width="4.7109375" style="43" customWidth="1"/>
    <col min="7897" max="7897" width="4" style="43" customWidth="1"/>
    <col min="7898" max="7898" width="9.7109375" style="43" customWidth="1"/>
    <col min="7899" max="7899" width="4.28515625" style="43" customWidth="1"/>
    <col min="7900" max="7900" width="4.7109375" style="43" customWidth="1"/>
    <col min="7901" max="7901" width="4.28515625" style="43" customWidth="1"/>
    <col min="7902" max="7902" width="11.7109375" style="43" customWidth="1"/>
    <col min="7903" max="7903" width="8.42578125" style="43" customWidth="1"/>
    <col min="7904" max="7904" width="8.140625" style="43" customWidth="1"/>
    <col min="7905" max="7905" width="9.28515625" style="43" customWidth="1"/>
    <col min="7906" max="7906" width="9.85546875" style="43" customWidth="1"/>
    <col min="7907" max="7907" width="6.28515625" style="43" customWidth="1"/>
    <col min="7908" max="7908" width="8.42578125" style="43" customWidth="1"/>
    <col min="7909" max="7909" width="10.7109375" style="43" customWidth="1"/>
    <col min="7910" max="7910" width="12" style="43" customWidth="1"/>
    <col min="7911" max="7911" width="9.85546875" style="43" customWidth="1"/>
    <col min="7912" max="7912" width="7.42578125" style="43" customWidth="1"/>
    <col min="7913" max="7913" width="10.7109375" style="43" customWidth="1"/>
    <col min="7914" max="7914" width="10.140625" style="43" customWidth="1"/>
    <col min="7915" max="7915" width="5.42578125" style="43" customWidth="1"/>
    <col min="7916" max="7916" width="9.85546875" style="43" customWidth="1"/>
    <col min="7917" max="7917" width="13.140625" style="43" customWidth="1"/>
    <col min="7918" max="7918" width="13.28515625" style="43" customWidth="1"/>
    <col min="7919" max="7919" width="12.140625" style="43" customWidth="1"/>
    <col min="7920" max="7920" width="2.7109375" style="43" customWidth="1"/>
    <col min="7921" max="7921" width="9.28515625" style="43" customWidth="1"/>
    <col min="7922" max="7922" width="43.85546875" style="43" customWidth="1"/>
    <col min="7923" max="7924" width="14.42578125" style="43" customWidth="1"/>
    <col min="7925" max="7925" width="10.85546875" style="43" customWidth="1"/>
    <col min="7926" max="7929" width="8.85546875" style="43"/>
    <col min="7930" max="7930" width="12.42578125" style="43" customWidth="1"/>
    <col min="7931" max="8117" width="8.85546875" style="43"/>
    <col min="8118" max="8118" width="9" style="43" customWidth="1"/>
    <col min="8119" max="8119" width="34.42578125" style="43" customWidth="1"/>
    <col min="8120" max="8120" width="10.42578125" style="43" customWidth="1"/>
    <col min="8121" max="8121" width="11.28515625" style="43" customWidth="1"/>
    <col min="8122" max="8122" width="9.5703125" style="43" customWidth="1"/>
    <col min="8123" max="8123" width="10.140625" style="43" customWidth="1"/>
    <col min="8124" max="8124" width="15.28515625" style="43" customWidth="1"/>
    <col min="8125" max="8125" width="12.42578125" style="43" customWidth="1"/>
    <col min="8126" max="8126" width="9.28515625" style="43" customWidth="1"/>
    <col min="8127" max="8127" width="4" style="43" customWidth="1"/>
    <col min="8128" max="8128" width="9.42578125" style="43" customWidth="1"/>
    <col min="8129" max="8129" width="10.5703125" style="43" customWidth="1"/>
    <col min="8130" max="8130" width="9.85546875" style="43" customWidth="1"/>
    <col min="8131" max="8132" width="15.42578125" style="43" customWidth="1"/>
    <col min="8133" max="8133" width="16.7109375" style="43" customWidth="1"/>
    <col min="8134" max="8134" width="8.42578125" style="43" customWidth="1"/>
    <col min="8135" max="8135" width="13.7109375" style="43" customWidth="1"/>
    <col min="8136" max="8136" width="23.5703125" style="43" bestFit="1" customWidth="1"/>
    <col min="8137" max="8137" width="45.140625" style="43" customWidth="1"/>
    <col min="8138" max="8138" width="33.140625" style="43" bestFit="1" customWidth="1"/>
    <col min="8139" max="8139" width="8.85546875" style="43"/>
    <col min="8140" max="8140" width="17.42578125" style="43" customWidth="1"/>
    <col min="8141" max="8141" width="8.85546875" style="43" customWidth="1"/>
    <col min="8142" max="8142" width="11" style="43" customWidth="1"/>
    <col min="8143" max="8143" width="10.140625" style="43" customWidth="1"/>
    <col min="8144" max="8144" width="10.7109375" style="43" customWidth="1"/>
    <col min="8145" max="8145" width="6.42578125" style="43" customWidth="1"/>
    <col min="8146" max="8146" width="3.85546875" style="43" customWidth="1"/>
    <col min="8147" max="8147" width="12.42578125" style="43" customWidth="1"/>
    <col min="8148" max="8148" width="7" style="43" customWidth="1"/>
    <col min="8149" max="8149" width="15" style="43" customWidth="1"/>
    <col min="8150" max="8150" width="10.85546875" style="43" customWidth="1"/>
    <col min="8151" max="8151" width="3.85546875" style="43" customWidth="1"/>
    <col min="8152" max="8152" width="4.7109375" style="43" customWidth="1"/>
    <col min="8153" max="8153" width="4" style="43" customWidth="1"/>
    <col min="8154" max="8154" width="9.7109375" style="43" customWidth="1"/>
    <col min="8155" max="8155" width="4.28515625" style="43" customWidth="1"/>
    <col min="8156" max="8156" width="4.7109375" style="43" customWidth="1"/>
    <col min="8157" max="8157" width="4.28515625" style="43" customWidth="1"/>
    <col min="8158" max="8158" width="11.7109375" style="43" customWidth="1"/>
    <col min="8159" max="8159" width="8.42578125" style="43" customWidth="1"/>
    <col min="8160" max="8160" width="8.140625" style="43" customWidth="1"/>
    <col min="8161" max="8161" width="9.28515625" style="43" customWidth="1"/>
    <col min="8162" max="8162" width="9.85546875" style="43" customWidth="1"/>
    <col min="8163" max="8163" width="6.28515625" style="43" customWidth="1"/>
    <col min="8164" max="8164" width="8.42578125" style="43" customWidth="1"/>
    <col min="8165" max="8165" width="10.7109375" style="43" customWidth="1"/>
    <col min="8166" max="8166" width="12" style="43" customWidth="1"/>
    <col min="8167" max="8167" width="9.85546875" style="43" customWidth="1"/>
    <col min="8168" max="8168" width="7.42578125" style="43" customWidth="1"/>
    <col min="8169" max="8169" width="10.7109375" style="43" customWidth="1"/>
    <col min="8170" max="8170" width="10.140625" style="43" customWidth="1"/>
    <col min="8171" max="8171" width="5.42578125" style="43" customWidth="1"/>
    <col min="8172" max="8172" width="9.85546875" style="43" customWidth="1"/>
    <col min="8173" max="8173" width="13.140625" style="43" customWidth="1"/>
    <col min="8174" max="8174" width="13.28515625" style="43" customWidth="1"/>
    <col min="8175" max="8175" width="12.140625" style="43" customWidth="1"/>
    <col min="8176" max="8176" width="2.7109375" style="43" customWidth="1"/>
    <col min="8177" max="8177" width="9.28515625" style="43" customWidth="1"/>
    <col min="8178" max="8178" width="43.85546875" style="43" customWidth="1"/>
    <col min="8179" max="8180" width="14.42578125" style="43" customWidth="1"/>
    <col min="8181" max="8181" width="10.85546875" style="43" customWidth="1"/>
    <col min="8182" max="8185" width="8.85546875" style="43"/>
    <col min="8186" max="8186" width="12.42578125" style="43" customWidth="1"/>
    <col min="8187" max="8373" width="8.85546875" style="43"/>
    <col min="8374" max="8374" width="9" style="43" customWidth="1"/>
    <col min="8375" max="8375" width="34.42578125" style="43" customWidth="1"/>
    <col min="8376" max="8376" width="10.42578125" style="43" customWidth="1"/>
    <col min="8377" max="8377" width="11.28515625" style="43" customWidth="1"/>
    <col min="8378" max="8378" width="9.5703125" style="43" customWidth="1"/>
    <col min="8379" max="8379" width="10.140625" style="43" customWidth="1"/>
    <col min="8380" max="8380" width="15.28515625" style="43" customWidth="1"/>
    <col min="8381" max="8381" width="12.42578125" style="43" customWidth="1"/>
    <col min="8382" max="8382" width="9.28515625" style="43" customWidth="1"/>
    <col min="8383" max="8383" width="4" style="43" customWidth="1"/>
    <col min="8384" max="8384" width="9.42578125" style="43" customWidth="1"/>
    <col min="8385" max="8385" width="10.5703125" style="43" customWidth="1"/>
    <col min="8386" max="8386" width="9.85546875" style="43" customWidth="1"/>
    <col min="8387" max="8388" width="15.42578125" style="43" customWidth="1"/>
    <col min="8389" max="8389" width="16.7109375" style="43" customWidth="1"/>
    <col min="8390" max="8390" width="8.42578125" style="43" customWidth="1"/>
    <col min="8391" max="8391" width="13.7109375" style="43" customWidth="1"/>
    <col min="8392" max="8392" width="23.5703125" style="43" bestFit="1" customWidth="1"/>
    <col min="8393" max="8393" width="45.140625" style="43" customWidth="1"/>
    <col min="8394" max="8394" width="33.140625" style="43" bestFit="1" customWidth="1"/>
    <col min="8395" max="8395" width="8.85546875" style="43"/>
    <col min="8396" max="8396" width="17.42578125" style="43" customWidth="1"/>
    <col min="8397" max="8397" width="8.85546875" style="43" customWidth="1"/>
    <col min="8398" max="8398" width="11" style="43" customWidth="1"/>
    <col min="8399" max="8399" width="10.140625" style="43" customWidth="1"/>
    <col min="8400" max="8400" width="10.7109375" style="43" customWidth="1"/>
    <col min="8401" max="8401" width="6.42578125" style="43" customWidth="1"/>
    <col min="8402" max="8402" width="3.85546875" style="43" customWidth="1"/>
    <col min="8403" max="8403" width="12.42578125" style="43" customWidth="1"/>
    <col min="8404" max="8404" width="7" style="43" customWidth="1"/>
    <col min="8405" max="8405" width="15" style="43" customWidth="1"/>
    <col min="8406" max="8406" width="10.85546875" style="43" customWidth="1"/>
    <col min="8407" max="8407" width="3.85546875" style="43" customWidth="1"/>
    <col min="8408" max="8408" width="4.7109375" style="43" customWidth="1"/>
    <col min="8409" max="8409" width="4" style="43" customWidth="1"/>
    <col min="8410" max="8410" width="9.7109375" style="43" customWidth="1"/>
    <col min="8411" max="8411" width="4.28515625" style="43" customWidth="1"/>
    <col min="8412" max="8412" width="4.7109375" style="43" customWidth="1"/>
    <col min="8413" max="8413" width="4.28515625" style="43" customWidth="1"/>
    <col min="8414" max="8414" width="11.7109375" style="43" customWidth="1"/>
    <col min="8415" max="8415" width="8.42578125" style="43" customWidth="1"/>
    <col min="8416" max="8416" width="8.140625" style="43" customWidth="1"/>
    <col min="8417" max="8417" width="9.28515625" style="43" customWidth="1"/>
    <col min="8418" max="8418" width="9.85546875" style="43" customWidth="1"/>
    <col min="8419" max="8419" width="6.28515625" style="43" customWidth="1"/>
    <col min="8420" max="8420" width="8.42578125" style="43" customWidth="1"/>
    <col min="8421" max="8421" width="10.7109375" style="43" customWidth="1"/>
    <col min="8422" max="8422" width="12" style="43" customWidth="1"/>
    <col min="8423" max="8423" width="9.85546875" style="43" customWidth="1"/>
    <col min="8424" max="8424" width="7.42578125" style="43" customWidth="1"/>
    <col min="8425" max="8425" width="10.7109375" style="43" customWidth="1"/>
    <col min="8426" max="8426" width="10.140625" style="43" customWidth="1"/>
    <col min="8427" max="8427" width="5.42578125" style="43" customWidth="1"/>
    <col min="8428" max="8428" width="9.85546875" style="43" customWidth="1"/>
    <col min="8429" max="8429" width="13.140625" style="43" customWidth="1"/>
    <col min="8430" max="8430" width="13.28515625" style="43" customWidth="1"/>
    <col min="8431" max="8431" width="12.140625" style="43" customWidth="1"/>
    <col min="8432" max="8432" width="2.7109375" style="43" customWidth="1"/>
    <col min="8433" max="8433" width="9.28515625" style="43" customWidth="1"/>
    <col min="8434" max="8434" width="43.85546875" style="43" customWidth="1"/>
    <col min="8435" max="8436" width="14.42578125" style="43" customWidth="1"/>
    <col min="8437" max="8437" width="10.85546875" style="43" customWidth="1"/>
    <col min="8438" max="8441" width="8.85546875" style="43"/>
    <col min="8442" max="8442" width="12.42578125" style="43" customWidth="1"/>
    <col min="8443" max="8629" width="8.85546875" style="43"/>
    <col min="8630" max="8630" width="9" style="43" customWidth="1"/>
    <col min="8631" max="8631" width="34.42578125" style="43" customWidth="1"/>
    <col min="8632" max="8632" width="10.42578125" style="43" customWidth="1"/>
    <col min="8633" max="8633" width="11.28515625" style="43" customWidth="1"/>
    <col min="8634" max="8634" width="9.5703125" style="43" customWidth="1"/>
    <col min="8635" max="8635" width="10.140625" style="43" customWidth="1"/>
    <col min="8636" max="8636" width="15.28515625" style="43" customWidth="1"/>
    <col min="8637" max="8637" width="12.42578125" style="43" customWidth="1"/>
    <col min="8638" max="8638" width="9.28515625" style="43" customWidth="1"/>
    <col min="8639" max="8639" width="4" style="43" customWidth="1"/>
    <col min="8640" max="8640" width="9.42578125" style="43" customWidth="1"/>
    <col min="8641" max="8641" width="10.5703125" style="43" customWidth="1"/>
    <col min="8642" max="8642" width="9.85546875" style="43" customWidth="1"/>
    <col min="8643" max="8644" width="15.42578125" style="43" customWidth="1"/>
    <col min="8645" max="8645" width="16.7109375" style="43" customWidth="1"/>
    <col min="8646" max="8646" width="8.42578125" style="43" customWidth="1"/>
    <col min="8647" max="8647" width="13.7109375" style="43" customWidth="1"/>
    <col min="8648" max="8648" width="23.5703125" style="43" bestFit="1" customWidth="1"/>
    <col min="8649" max="8649" width="45.140625" style="43" customWidth="1"/>
    <col min="8650" max="8650" width="33.140625" style="43" bestFit="1" customWidth="1"/>
    <col min="8651" max="8651" width="8.85546875" style="43"/>
    <col min="8652" max="8652" width="17.42578125" style="43" customWidth="1"/>
    <col min="8653" max="8653" width="8.85546875" style="43" customWidth="1"/>
    <col min="8654" max="8654" width="11" style="43" customWidth="1"/>
    <col min="8655" max="8655" width="10.140625" style="43" customWidth="1"/>
    <col min="8656" max="8656" width="10.7109375" style="43" customWidth="1"/>
    <col min="8657" max="8657" width="6.42578125" style="43" customWidth="1"/>
    <col min="8658" max="8658" width="3.85546875" style="43" customWidth="1"/>
    <col min="8659" max="8659" width="12.42578125" style="43" customWidth="1"/>
    <col min="8660" max="8660" width="7" style="43" customWidth="1"/>
    <col min="8661" max="8661" width="15" style="43" customWidth="1"/>
    <col min="8662" max="8662" width="10.85546875" style="43" customWidth="1"/>
    <col min="8663" max="8663" width="3.85546875" style="43" customWidth="1"/>
    <col min="8664" max="8664" width="4.7109375" style="43" customWidth="1"/>
    <col min="8665" max="8665" width="4" style="43" customWidth="1"/>
    <col min="8666" max="8666" width="9.7109375" style="43" customWidth="1"/>
    <col min="8667" max="8667" width="4.28515625" style="43" customWidth="1"/>
    <col min="8668" max="8668" width="4.7109375" style="43" customWidth="1"/>
    <col min="8669" max="8669" width="4.28515625" style="43" customWidth="1"/>
    <col min="8670" max="8670" width="11.7109375" style="43" customWidth="1"/>
    <col min="8671" max="8671" width="8.42578125" style="43" customWidth="1"/>
    <col min="8672" max="8672" width="8.140625" style="43" customWidth="1"/>
    <col min="8673" max="8673" width="9.28515625" style="43" customWidth="1"/>
    <col min="8674" max="8674" width="9.85546875" style="43" customWidth="1"/>
    <col min="8675" max="8675" width="6.28515625" style="43" customWidth="1"/>
    <col min="8676" max="8676" width="8.42578125" style="43" customWidth="1"/>
    <col min="8677" max="8677" width="10.7109375" style="43" customWidth="1"/>
    <col min="8678" max="8678" width="12" style="43" customWidth="1"/>
    <col min="8679" max="8679" width="9.85546875" style="43" customWidth="1"/>
    <col min="8680" max="8680" width="7.42578125" style="43" customWidth="1"/>
    <col min="8681" max="8681" width="10.7109375" style="43" customWidth="1"/>
    <col min="8682" max="8682" width="10.140625" style="43" customWidth="1"/>
    <col min="8683" max="8683" width="5.42578125" style="43" customWidth="1"/>
    <col min="8684" max="8684" width="9.85546875" style="43" customWidth="1"/>
    <col min="8685" max="8685" width="13.140625" style="43" customWidth="1"/>
    <col min="8686" max="8686" width="13.28515625" style="43" customWidth="1"/>
    <col min="8687" max="8687" width="12.140625" style="43" customWidth="1"/>
    <col min="8688" max="8688" width="2.7109375" style="43" customWidth="1"/>
    <col min="8689" max="8689" width="9.28515625" style="43" customWidth="1"/>
    <col min="8690" max="8690" width="43.85546875" style="43" customWidth="1"/>
    <col min="8691" max="8692" width="14.42578125" style="43" customWidth="1"/>
    <col min="8693" max="8693" width="10.85546875" style="43" customWidth="1"/>
    <col min="8694" max="8697" width="8.85546875" style="43"/>
    <col min="8698" max="8698" width="12.42578125" style="43" customWidth="1"/>
    <col min="8699" max="8885" width="8.85546875" style="43"/>
    <col min="8886" max="8886" width="9" style="43" customWidth="1"/>
    <col min="8887" max="8887" width="34.42578125" style="43" customWidth="1"/>
    <col min="8888" max="8888" width="10.42578125" style="43" customWidth="1"/>
    <col min="8889" max="8889" width="11.28515625" style="43" customWidth="1"/>
    <col min="8890" max="8890" width="9.5703125" style="43" customWidth="1"/>
    <col min="8891" max="8891" width="10.140625" style="43" customWidth="1"/>
    <col min="8892" max="8892" width="15.28515625" style="43" customWidth="1"/>
    <col min="8893" max="8893" width="12.42578125" style="43" customWidth="1"/>
    <col min="8894" max="8894" width="9.28515625" style="43" customWidth="1"/>
    <col min="8895" max="8895" width="4" style="43" customWidth="1"/>
    <col min="8896" max="8896" width="9.42578125" style="43" customWidth="1"/>
    <col min="8897" max="8897" width="10.5703125" style="43" customWidth="1"/>
    <col min="8898" max="8898" width="9.85546875" style="43" customWidth="1"/>
    <col min="8899" max="8900" width="15.42578125" style="43" customWidth="1"/>
    <col min="8901" max="8901" width="16.7109375" style="43" customWidth="1"/>
    <col min="8902" max="8902" width="8.42578125" style="43" customWidth="1"/>
    <col min="8903" max="8903" width="13.7109375" style="43" customWidth="1"/>
    <col min="8904" max="8904" width="23.5703125" style="43" bestFit="1" customWidth="1"/>
    <col min="8905" max="8905" width="45.140625" style="43" customWidth="1"/>
    <col min="8906" max="8906" width="33.140625" style="43" bestFit="1" customWidth="1"/>
    <col min="8907" max="8907" width="8.85546875" style="43"/>
    <col min="8908" max="8908" width="17.42578125" style="43" customWidth="1"/>
    <col min="8909" max="8909" width="8.85546875" style="43" customWidth="1"/>
    <col min="8910" max="8910" width="11" style="43" customWidth="1"/>
    <col min="8911" max="8911" width="10.140625" style="43" customWidth="1"/>
    <col min="8912" max="8912" width="10.7109375" style="43" customWidth="1"/>
    <col min="8913" max="8913" width="6.42578125" style="43" customWidth="1"/>
    <col min="8914" max="8914" width="3.85546875" style="43" customWidth="1"/>
    <col min="8915" max="8915" width="12.42578125" style="43" customWidth="1"/>
    <col min="8916" max="8916" width="7" style="43" customWidth="1"/>
    <col min="8917" max="8917" width="15" style="43" customWidth="1"/>
    <col min="8918" max="8918" width="10.85546875" style="43" customWidth="1"/>
    <col min="8919" max="8919" width="3.85546875" style="43" customWidth="1"/>
    <col min="8920" max="8920" width="4.7109375" style="43" customWidth="1"/>
    <col min="8921" max="8921" width="4" style="43" customWidth="1"/>
    <col min="8922" max="8922" width="9.7109375" style="43" customWidth="1"/>
    <col min="8923" max="8923" width="4.28515625" style="43" customWidth="1"/>
    <col min="8924" max="8924" width="4.7109375" style="43" customWidth="1"/>
    <col min="8925" max="8925" width="4.28515625" style="43" customWidth="1"/>
    <col min="8926" max="8926" width="11.7109375" style="43" customWidth="1"/>
    <col min="8927" max="8927" width="8.42578125" style="43" customWidth="1"/>
    <col min="8928" max="8928" width="8.140625" style="43" customWidth="1"/>
    <col min="8929" max="8929" width="9.28515625" style="43" customWidth="1"/>
    <col min="8930" max="8930" width="9.85546875" style="43" customWidth="1"/>
    <col min="8931" max="8931" width="6.28515625" style="43" customWidth="1"/>
    <col min="8932" max="8932" width="8.42578125" style="43" customWidth="1"/>
    <col min="8933" max="8933" width="10.7109375" style="43" customWidth="1"/>
    <col min="8934" max="8934" width="12" style="43" customWidth="1"/>
    <col min="8935" max="8935" width="9.85546875" style="43" customWidth="1"/>
    <col min="8936" max="8936" width="7.42578125" style="43" customWidth="1"/>
    <col min="8937" max="8937" width="10.7109375" style="43" customWidth="1"/>
    <col min="8938" max="8938" width="10.140625" style="43" customWidth="1"/>
    <col min="8939" max="8939" width="5.42578125" style="43" customWidth="1"/>
    <col min="8940" max="8940" width="9.85546875" style="43" customWidth="1"/>
    <col min="8941" max="8941" width="13.140625" style="43" customWidth="1"/>
    <col min="8942" max="8942" width="13.28515625" style="43" customWidth="1"/>
    <col min="8943" max="8943" width="12.140625" style="43" customWidth="1"/>
    <col min="8944" max="8944" width="2.7109375" style="43" customWidth="1"/>
    <col min="8945" max="8945" width="9.28515625" style="43" customWidth="1"/>
    <col min="8946" max="8946" width="43.85546875" style="43" customWidth="1"/>
    <col min="8947" max="8948" width="14.42578125" style="43" customWidth="1"/>
    <col min="8949" max="8949" width="10.85546875" style="43" customWidth="1"/>
    <col min="8950" max="8953" width="8.85546875" style="43"/>
    <col min="8954" max="8954" width="12.42578125" style="43" customWidth="1"/>
    <col min="8955" max="9141" width="8.85546875" style="43"/>
    <col min="9142" max="9142" width="9" style="43" customWidth="1"/>
    <col min="9143" max="9143" width="34.42578125" style="43" customWidth="1"/>
    <col min="9144" max="9144" width="10.42578125" style="43" customWidth="1"/>
    <col min="9145" max="9145" width="11.28515625" style="43" customWidth="1"/>
    <col min="9146" max="9146" width="9.5703125" style="43" customWidth="1"/>
    <col min="9147" max="9147" width="10.140625" style="43" customWidth="1"/>
    <col min="9148" max="9148" width="15.28515625" style="43" customWidth="1"/>
    <col min="9149" max="9149" width="12.42578125" style="43" customWidth="1"/>
    <col min="9150" max="9150" width="9.28515625" style="43" customWidth="1"/>
    <col min="9151" max="9151" width="4" style="43" customWidth="1"/>
    <col min="9152" max="9152" width="9.42578125" style="43" customWidth="1"/>
    <col min="9153" max="9153" width="10.5703125" style="43" customWidth="1"/>
    <col min="9154" max="9154" width="9.85546875" style="43" customWidth="1"/>
    <col min="9155" max="9156" width="15.42578125" style="43" customWidth="1"/>
    <col min="9157" max="9157" width="16.7109375" style="43" customWidth="1"/>
    <col min="9158" max="9158" width="8.42578125" style="43" customWidth="1"/>
    <col min="9159" max="9159" width="13.7109375" style="43" customWidth="1"/>
    <col min="9160" max="9160" width="23.5703125" style="43" bestFit="1" customWidth="1"/>
    <col min="9161" max="9161" width="45.140625" style="43" customWidth="1"/>
    <col min="9162" max="9162" width="33.140625" style="43" bestFit="1" customWidth="1"/>
    <col min="9163" max="9163" width="8.85546875" style="43"/>
    <col min="9164" max="9164" width="17.42578125" style="43" customWidth="1"/>
    <col min="9165" max="9165" width="8.85546875" style="43" customWidth="1"/>
    <col min="9166" max="9166" width="11" style="43" customWidth="1"/>
    <col min="9167" max="9167" width="10.140625" style="43" customWidth="1"/>
    <col min="9168" max="9168" width="10.7109375" style="43" customWidth="1"/>
    <col min="9169" max="9169" width="6.42578125" style="43" customWidth="1"/>
    <col min="9170" max="9170" width="3.85546875" style="43" customWidth="1"/>
    <col min="9171" max="9171" width="12.42578125" style="43" customWidth="1"/>
    <col min="9172" max="9172" width="7" style="43" customWidth="1"/>
    <col min="9173" max="9173" width="15" style="43" customWidth="1"/>
    <col min="9174" max="9174" width="10.85546875" style="43" customWidth="1"/>
    <col min="9175" max="9175" width="3.85546875" style="43" customWidth="1"/>
    <col min="9176" max="9176" width="4.7109375" style="43" customWidth="1"/>
    <col min="9177" max="9177" width="4" style="43" customWidth="1"/>
    <col min="9178" max="9178" width="9.7109375" style="43" customWidth="1"/>
    <col min="9179" max="9179" width="4.28515625" style="43" customWidth="1"/>
    <col min="9180" max="9180" width="4.7109375" style="43" customWidth="1"/>
    <col min="9181" max="9181" width="4.28515625" style="43" customWidth="1"/>
    <col min="9182" max="9182" width="11.7109375" style="43" customWidth="1"/>
    <col min="9183" max="9183" width="8.42578125" style="43" customWidth="1"/>
    <col min="9184" max="9184" width="8.140625" style="43" customWidth="1"/>
    <col min="9185" max="9185" width="9.28515625" style="43" customWidth="1"/>
    <col min="9186" max="9186" width="9.85546875" style="43" customWidth="1"/>
    <col min="9187" max="9187" width="6.28515625" style="43" customWidth="1"/>
    <col min="9188" max="9188" width="8.42578125" style="43" customWidth="1"/>
    <col min="9189" max="9189" width="10.7109375" style="43" customWidth="1"/>
    <col min="9190" max="9190" width="12" style="43" customWidth="1"/>
    <col min="9191" max="9191" width="9.85546875" style="43" customWidth="1"/>
    <col min="9192" max="9192" width="7.42578125" style="43" customWidth="1"/>
    <col min="9193" max="9193" width="10.7109375" style="43" customWidth="1"/>
    <col min="9194" max="9194" width="10.140625" style="43" customWidth="1"/>
    <col min="9195" max="9195" width="5.42578125" style="43" customWidth="1"/>
    <col min="9196" max="9196" width="9.85546875" style="43" customWidth="1"/>
    <col min="9197" max="9197" width="13.140625" style="43" customWidth="1"/>
    <col min="9198" max="9198" width="13.28515625" style="43" customWidth="1"/>
    <col min="9199" max="9199" width="12.140625" style="43" customWidth="1"/>
    <col min="9200" max="9200" width="2.7109375" style="43" customWidth="1"/>
    <col min="9201" max="9201" width="9.28515625" style="43" customWidth="1"/>
    <col min="9202" max="9202" width="43.85546875" style="43" customWidth="1"/>
    <col min="9203" max="9204" width="14.42578125" style="43" customWidth="1"/>
    <col min="9205" max="9205" width="10.85546875" style="43" customWidth="1"/>
    <col min="9206" max="9209" width="8.85546875" style="43"/>
    <col min="9210" max="9210" width="12.42578125" style="43" customWidth="1"/>
    <col min="9211" max="9397" width="8.85546875" style="43"/>
    <col min="9398" max="9398" width="9" style="43" customWidth="1"/>
    <col min="9399" max="9399" width="34.42578125" style="43" customWidth="1"/>
    <col min="9400" max="9400" width="10.42578125" style="43" customWidth="1"/>
    <col min="9401" max="9401" width="11.28515625" style="43" customWidth="1"/>
    <col min="9402" max="9402" width="9.5703125" style="43" customWidth="1"/>
    <col min="9403" max="9403" width="10.140625" style="43" customWidth="1"/>
    <col min="9404" max="9404" width="15.28515625" style="43" customWidth="1"/>
    <col min="9405" max="9405" width="12.42578125" style="43" customWidth="1"/>
    <col min="9406" max="9406" width="9.28515625" style="43" customWidth="1"/>
    <col min="9407" max="9407" width="4" style="43" customWidth="1"/>
    <col min="9408" max="9408" width="9.42578125" style="43" customWidth="1"/>
    <col min="9409" max="9409" width="10.5703125" style="43" customWidth="1"/>
    <col min="9410" max="9410" width="9.85546875" style="43" customWidth="1"/>
    <col min="9411" max="9412" width="15.42578125" style="43" customWidth="1"/>
    <col min="9413" max="9413" width="16.7109375" style="43" customWidth="1"/>
    <col min="9414" max="9414" width="8.42578125" style="43" customWidth="1"/>
    <col min="9415" max="9415" width="13.7109375" style="43" customWidth="1"/>
    <col min="9416" max="9416" width="23.5703125" style="43" bestFit="1" customWidth="1"/>
    <col min="9417" max="9417" width="45.140625" style="43" customWidth="1"/>
    <col min="9418" max="9418" width="33.140625" style="43" bestFit="1" customWidth="1"/>
    <col min="9419" max="9419" width="8.85546875" style="43"/>
    <col min="9420" max="9420" width="17.42578125" style="43" customWidth="1"/>
    <col min="9421" max="9421" width="8.85546875" style="43" customWidth="1"/>
    <col min="9422" max="9422" width="11" style="43" customWidth="1"/>
    <col min="9423" max="9423" width="10.140625" style="43" customWidth="1"/>
    <col min="9424" max="9424" width="10.7109375" style="43" customWidth="1"/>
    <col min="9425" max="9425" width="6.42578125" style="43" customWidth="1"/>
    <col min="9426" max="9426" width="3.85546875" style="43" customWidth="1"/>
    <col min="9427" max="9427" width="12.42578125" style="43" customWidth="1"/>
    <col min="9428" max="9428" width="7" style="43" customWidth="1"/>
    <col min="9429" max="9429" width="15" style="43" customWidth="1"/>
    <col min="9430" max="9430" width="10.85546875" style="43" customWidth="1"/>
    <col min="9431" max="9431" width="3.85546875" style="43" customWidth="1"/>
    <col min="9432" max="9432" width="4.7109375" style="43" customWidth="1"/>
    <col min="9433" max="9433" width="4" style="43" customWidth="1"/>
    <col min="9434" max="9434" width="9.7109375" style="43" customWidth="1"/>
    <col min="9435" max="9435" width="4.28515625" style="43" customWidth="1"/>
    <col min="9436" max="9436" width="4.7109375" style="43" customWidth="1"/>
    <col min="9437" max="9437" width="4.28515625" style="43" customWidth="1"/>
    <col min="9438" max="9438" width="11.7109375" style="43" customWidth="1"/>
    <col min="9439" max="9439" width="8.42578125" style="43" customWidth="1"/>
    <col min="9440" max="9440" width="8.140625" style="43" customWidth="1"/>
    <col min="9441" max="9441" width="9.28515625" style="43" customWidth="1"/>
    <col min="9442" max="9442" width="9.85546875" style="43" customWidth="1"/>
    <col min="9443" max="9443" width="6.28515625" style="43" customWidth="1"/>
    <col min="9444" max="9444" width="8.42578125" style="43" customWidth="1"/>
    <col min="9445" max="9445" width="10.7109375" style="43" customWidth="1"/>
    <col min="9446" max="9446" width="12" style="43" customWidth="1"/>
    <col min="9447" max="9447" width="9.85546875" style="43" customWidth="1"/>
    <col min="9448" max="9448" width="7.42578125" style="43" customWidth="1"/>
    <col min="9449" max="9449" width="10.7109375" style="43" customWidth="1"/>
    <col min="9450" max="9450" width="10.140625" style="43" customWidth="1"/>
    <col min="9451" max="9451" width="5.42578125" style="43" customWidth="1"/>
    <col min="9452" max="9452" width="9.85546875" style="43" customWidth="1"/>
    <col min="9453" max="9453" width="13.140625" style="43" customWidth="1"/>
    <col min="9454" max="9454" width="13.28515625" style="43" customWidth="1"/>
    <col min="9455" max="9455" width="12.140625" style="43" customWidth="1"/>
    <col min="9456" max="9456" width="2.7109375" style="43" customWidth="1"/>
    <col min="9457" max="9457" width="9.28515625" style="43" customWidth="1"/>
    <col min="9458" max="9458" width="43.85546875" style="43" customWidth="1"/>
    <col min="9459" max="9460" width="14.42578125" style="43" customWidth="1"/>
    <col min="9461" max="9461" width="10.85546875" style="43" customWidth="1"/>
    <col min="9462" max="9465" width="8.85546875" style="43"/>
    <col min="9466" max="9466" width="12.42578125" style="43" customWidth="1"/>
    <col min="9467" max="9653" width="8.85546875" style="43"/>
    <col min="9654" max="9654" width="9" style="43" customWidth="1"/>
    <col min="9655" max="9655" width="34.42578125" style="43" customWidth="1"/>
    <col min="9656" max="9656" width="10.42578125" style="43" customWidth="1"/>
    <col min="9657" max="9657" width="11.28515625" style="43" customWidth="1"/>
    <col min="9658" max="9658" width="9.5703125" style="43" customWidth="1"/>
    <col min="9659" max="9659" width="10.140625" style="43" customWidth="1"/>
    <col min="9660" max="9660" width="15.28515625" style="43" customWidth="1"/>
    <col min="9661" max="9661" width="12.42578125" style="43" customWidth="1"/>
    <col min="9662" max="9662" width="9.28515625" style="43" customWidth="1"/>
    <col min="9663" max="9663" width="4" style="43" customWidth="1"/>
    <col min="9664" max="9664" width="9.42578125" style="43" customWidth="1"/>
    <col min="9665" max="9665" width="10.5703125" style="43" customWidth="1"/>
    <col min="9666" max="9666" width="9.85546875" style="43" customWidth="1"/>
    <col min="9667" max="9668" width="15.42578125" style="43" customWidth="1"/>
    <col min="9669" max="9669" width="16.7109375" style="43" customWidth="1"/>
    <col min="9670" max="9670" width="8.42578125" style="43" customWidth="1"/>
    <col min="9671" max="9671" width="13.7109375" style="43" customWidth="1"/>
    <col min="9672" max="9672" width="23.5703125" style="43" bestFit="1" customWidth="1"/>
    <col min="9673" max="9673" width="45.140625" style="43" customWidth="1"/>
    <col min="9674" max="9674" width="33.140625" style="43" bestFit="1" customWidth="1"/>
    <col min="9675" max="9675" width="8.85546875" style="43"/>
    <col min="9676" max="9676" width="17.42578125" style="43" customWidth="1"/>
    <col min="9677" max="9677" width="8.85546875" style="43" customWidth="1"/>
    <col min="9678" max="9678" width="11" style="43" customWidth="1"/>
    <col min="9679" max="9679" width="10.140625" style="43" customWidth="1"/>
    <col min="9680" max="9680" width="10.7109375" style="43" customWidth="1"/>
    <col min="9681" max="9681" width="6.42578125" style="43" customWidth="1"/>
    <col min="9682" max="9682" width="3.85546875" style="43" customWidth="1"/>
    <col min="9683" max="9683" width="12.42578125" style="43" customWidth="1"/>
    <col min="9684" max="9684" width="7" style="43" customWidth="1"/>
    <col min="9685" max="9685" width="15" style="43" customWidth="1"/>
    <col min="9686" max="9686" width="10.85546875" style="43" customWidth="1"/>
    <col min="9687" max="9687" width="3.85546875" style="43" customWidth="1"/>
    <col min="9688" max="9688" width="4.7109375" style="43" customWidth="1"/>
    <col min="9689" max="9689" width="4" style="43" customWidth="1"/>
    <col min="9690" max="9690" width="9.7109375" style="43" customWidth="1"/>
    <col min="9691" max="9691" width="4.28515625" style="43" customWidth="1"/>
    <col min="9692" max="9692" width="4.7109375" style="43" customWidth="1"/>
    <col min="9693" max="9693" width="4.28515625" style="43" customWidth="1"/>
    <col min="9694" max="9694" width="11.7109375" style="43" customWidth="1"/>
    <col min="9695" max="9695" width="8.42578125" style="43" customWidth="1"/>
    <col min="9696" max="9696" width="8.140625" style="43" customWidth="1"/>
    <col min="9697" max="9697" width="9.28515625" style="43" customWidth="1"/>
    <col min="9698" max="9698" width="9.85546875" style="43" customWidth="1"/>
    <col min="9699" max="9699" width="6.28515625" style="43" customWidth="1"/>
    <col min="9700" max="9700" width="8.42578125" style="43" customWidth="1"/>
    <col min="9701" max="9701" width="10.7109375" style="43" customWidth="1"/>
    <col min="9702" max="9702" width="12" style="43" customWidth="1"/>
    <col min="9703" max="9703" width="9.85546875" style="43" customWidth="1"/>
    <col min="9704" max="9704" width="7.42578125" style="43" customWidth="1"/>
    <col min="9705" max="9705" width="10.7109375" style="43" customWidth="1"/>
    <col min="9706" max="9706" width="10.140625" style="43" customWidth="1"/>
    <col min="9707" max="9707" width="5.42578125" style="43" customWidth="1"/>
    <col min="9708" max="9708" width="9.85546875" style="43" customWidth="1"/>
    <col min="9709" max="9709" width="13.140625" style="43" customWidth="1"/>
    <col min="9710" max="9710" width="13.28515625" style="43" customWidth="1"/>
    <col min="9711" max="9711" width="12.140625" style="43" customWidth="1"/>
    <col min="9712" max="9712" width="2.7109375" style="43" customWidth="1"/>
    <col min="9713" max="9713" width="9.28515625" style="43" customWidth="1"/>
    <col min="9714" max="9714" width="43.85546875" style="43" customWidth="1"/>
    <col min="9715" max="9716" width="14.42578125" style="43" customWidth="1"/>
    <col min="9717" max="9717" width="10.85546875" style="43" customWidth="1"/>
    <col min="9718" max="9721" width="8.85546875" style="43"/>
    <col min="9722" max="9722" width="12.42578125" style="43" customWidth="1"/>
    <col min="9723" max="9909" width="8.85546875" style="43"/>
    <col min="9910" max="9910" width="9" style="43" customWidth="1"/>
    <col min="9911" max="9911" width="34.42578125" style="43" customWidth="1"/>
    <col min="9912" max="9912" width="10.42578125" style="43" customWidth="1"/>
    <col min="9913" max="9913" width="11.28515625" style="43" customWidth="1"/>
    <col min="9914" max="9914" width="9.5703125" style="43" customWidth="1"/>
    <col min="9915" max="9915" width="10.140625" style="43" customWidth="1"/>
    <col min="9916" max="9916" width="15.28515625" style="43" customWidth="1"/>
    <col min="9917" max="9917" width="12.42578125" style="43" customWidth="1"/>
    <col min="9918" max="9918" width="9.28515625" style="43" customWidth="1"/>
    <col min="9919" max="9919" width="4" style="43" customWidth="1"/>
    <col min="9920" max="9920" width="9.42578125" style="43" customWidth="1"/>
    <col min="9921" max="9921" width="10.5703125" style="43" customWidth="1"/>
    <col min="9922" max="9922" width="9.85546875" style="43" customWidth="1"/>
    <col min="9923" max="9924" width="15.42578125" style="43" customWidth="1"/>
    <col min="9925" max="9925" width="16.7109375" style="43" customWidth="1"/>
    <col min="9926" max="9926" width="8.42578125" style="43" customWidth="1"/>
    <col min="9927" max="9927" width="13.7109375" style="43" customWidth="1"/>
    <col min="9928" max="9928" width="23.5703125" style="43" bestFit="1" customWidth="1"/>
    <col min="9929" max="9929" width="45.140625" style="43" customWidth="1"/>
    <col min="9930" max="9930" width="33.140625" style="43" bestFit="1" customWidth="1"/>
    <col min="9931" max="9931" width="8.85546875" style="43"/>
    <col min="9932" max="9932" width="17.42578125" style="43" customWidth="1"/>
    <col min="9933" max="9933" width="8.85546875" style="43" customWidth="1"/>
    <col min="9934" max="9934" width="11" style="43" customWidth="1"/>
    <col min="9935" max="9935" width="10.140625" style="43" customWidth="1"/>
    <col min="9936" max="9936" width="10.7109375" style="43" customWidth="1"/>
    <col min="9937" max="9937" width="6.42578125" style="43" customWidth="1"/>
    <col min="9938" max="9938" width="3.85546875" style="43" customWidth="1"/>
    <col min="9939" max="9939" width="12.42578125" style="43" customWidth="1"/>
    <col min="9940" max="9940" width="7" style="43" customWidth="1"/>
    <col min="9941" max="9941" width="15" style="43" customWidth="1"/>
    <col min="9942" max="9942" width="10.85546875" style="43" customWidth="1"/>
    <col min="9943" max="9943" width="3.85546875" style="43" customWidth="1"/>
    <col min="9944" max="9944" width="4.7109375" style="43" customWidth="1"/>
    <col min="9945" max="9945" width="4" style="43" customWidth="1"/>
    <col min="9946" max="9946" width="9.7109375" style="43" customWidth="1"/>
    <col min="9947" max="9947" width="4.28515625" style="43" customWidth="1"/>
    <col min="9948" max="9948" width="4.7109375" style="43" customWidth="1"/>
    <col min="9949" max="9949" width="4.28515625" style="43" customWidth="1"/>
    <col min="9950" max="9950" width="11.7109375" style="43" customWidth="1"/>
    <col min="9951" max="9951" width="8.42578125" style="43" customWidth="1"/>
    <col min="9952" max="9952" width="8.140625" style="43" customWidth="1"/>
    <col min="9953" max="9953" width="9.28515625" style="43" customWidth="1"/>
    <col min="9954" max="9954" width="9.85546875" style="43" customWidth="1"/>
    <col min="9955" max="9955" width="6.28515625" style="43" customWidth="1"/>
    <col min="9956" max="9956" width="8.42578125" style="43" customWidth="1"/>
    <col min="9957" max="9957" width="10.7109375" style="43" customWidth="1"/>
    <col min="9958" max="9958" width="12" style="43" customWidth="1"/>
    <col min="9959" max="9959" width="9.85546875" style="43" customWidth="1"/>
    <col min="9960" max="9960" width="7.42578125" style="43" customWidth="1"/>
    <col min="9961" max="9961" width="10.7109375" style="43" customWidth="1"/>
    <col min="9962" max="9962" width="10.140625" style="43" customWidth="1"/>
    <col min="9963" max="9963" width="5.42578125" style="43" customWidth="1"/>
    <col min="9964" max="9964" width="9.85546875" style="43" customWidth="1"/>
    <col min="9965" max="9965" width="13.140625" style="43" customWidth="1"/>
    <col min="9966" max="9966" width="13.28515625" style="43" customWidth="1"/>
    <col min="9967" max="9967" width="12.140625" style="43" customWidth="1"/>
    <col min="9968" max="9968" width="2.7109375" style="43" customWidth="1"/>
    <col min="9969" max="9969" width="9.28515625" style="43" customWidth="1"/>
    <col min="9970" max="9970" width="43.85546875" style="43" customWidth="1"/>
    <col min="9971" max="9972" width="14.42578125" style="43" customWidth="1"/>
    <col min="9973" max="9973" width="10.85546875" style="43" customWidth="1"/>
    <col min="9974" max="9977" width="8.85546875" style="43"/>
    <col min="9978" max="9978" width="12.42578125" style="43" customWidth="1"/>
    <col min="9979" max="10165" width="8.85546875" style="43"/>
    <col min="10166" max="10166" width="9" style="43" customWidth="1"/>
    <col min="10167" max="10167" width="34.42578125" style="43" customWidth="1"/>
    <col min="10168" max="10168" width="10.42578125" style="43" customWidth="1"/>
    <col min="10169" max="10169" width="11.28515625" style="43" customWidth="1"/>
    <col min="10170" max="10170" width="9.5703125" style="43" customWidth="1"/>
    <col min="10171" max="10171" width="10.140625" style="43" customWidth="1"/>
    <col min="10172" max="10172" width="15.28515625" style="43" customWidth="1"/>
    <col min="10173" max="10173" width="12.42578125" style="43" customWidth="1"/>
    <col min="10174" max="10174" width="9.28515625" style="43" customWidth="1"/>
    <col min="10175" max="10175" width="4" style="43" customWidth="1"/>
    <col min="10176" max="10176" width="9.42578125" style="43" customWidth="1"/>
    <col min="10177" max="10177" width="10.5703125" style="43" customWidth="1"/>
    <col min="10178" max="10178" width="9.85546875" style="43" customWidth="1"/>
    <col min="10179" max="10180" width="15.42578125" style="43" customWidth="1"/>
    <col min="10181" max="10181" width="16.7109375" style="43" customWidth="1"/>
    <col min="10182" max="10182" width="8.42578125" style="43" customWidth="1"/>
    <col min="10183" max="10183" width="13.7109375" style="43" customWidth="1"/>
    <col min="10184" max="10184" width="23.5703125" style="43" bestFit="1" customWidth="1"/>
    <col min="10185" max="10185" width="45.140625" style="43" customWidth="1"/>
    <col min="10186" max="10186" width="33.140625" style="43" bestFit="1" customWidth="1"/>
    <col min="10187" max="10187" width="8.85546875" style="43"/>
    <col min="10188" max="10188" width="17.42578125" style="43" customWidth="1"/>
    <col min="10189" max="10189" width="8.85546875" style="43" customWidth="1"/>
    <col min="10190" max="10190" width="11" style="43" customWidth="1"/>
    <col min="10191" max="10191" width="10.140625" style="43" customWidth="1"/>
    <col min="10192" max="10192" width="10.7109375" style="43" customWidth="1"/>
    <col min="10193" max="10193" width="6.42578125" style="43" customWidth="1"/>
    <col min="10194" max="10194" width="3.85546875" style="43" customWidth="1"/>
    <col min="10195" max="10195" width="12.42578125" style="43" customWidth="1"/>
    <col min="10196" max="10196" width="7" style="43" customWidth="1"/>
    <col min="10197" max="10197" width="15" style="43" customWidth="1"/>
    <col min="10198" max="10198" width="10.85546875" style="43" customWidth="1"/>
    <col min="10199" max="10199" width="3.85546875" style="43" customWidth="1"/>
    <col min="10200" max="10200" width="4.7109375" style="43" customWidth="1"/>
    <col min="10201" max="10201" width="4" style="43" customWidth="1"/>
    <col min="10202" max="10202" width="9.7109375" style="43" customWidth="1"/>
    <col min="10203" max="10203" width="4.28515625" style="43" customWidth="1"/>
    <col min="10204" max="10204" width="4.7109375" style="43" customWidth="1"/>
    <col min="10205" max="10205" width="4.28515625" style="43" customWidth="1"/>
    <col min="10206" max="10206" width="11.7109375" style="43" customWidth="1"/>
    <col min="10207" max="10207" width="8.42578125" style="43" customWidth="1"/>
    <col min="10208" max="10208" width="8.140625" style="43" customWidth="1"/>
    <col min="10209" max="10209" width="9.28515625" style="43" customWidth="1"/>
    <col min="10210" max="10210" width="9.85546875" style="43" customWidth="1"/>
    <col min="10211" max="10211" width="6.28515625" style="43" customWidth="1"/>
    <col min="10212" max="10212" width="8.42578125" style="43" customWidth="1"/>
    <col min="10213" max="10213" width="10.7109375" style="43" customWidth="1"/>
    <col min="10214" max="10214" width="12" style="43" customWidth="1"/>
    <col min="10215" max="10215" width="9.85546875" style="43" customWidth="1"/>
    <col min="10216" max="10216" width="7.42578125" style="43" customWidth="1"/>
    <col min="10217" max="10217" width="10.7109375" style="43" customWidth="1"/>
    <col min="10218" max="10218" width="10.140625" style="43" customWidth="1"/>
    <col min="10219" max="10219" width="5.42578125" style="43" customWidth="1"/>
    <col min="10220" max="10220" width="9.85546875" style="43" customWidth="1"/>
    <col min="10221" max="10221" width="13.140625" style="43" customWidth="1"/>
    <col min="10222" max="10222" width="13.28515625" style="43" customWidth="1"/>
    <col min="10223" max="10223" width="12.140625" style="43" customWidth="1"/>
    <col min="10224" max="10224" width="2.7109375" style="43" customWidth="1"/>
    <col min="10225" max="10225" width="9.28515625" style="43" customWidth="1"/>
    <col min="10226" max="10226" width="43.85546875" style="43" customWidth="1"/>
    <col min="10227" max="10228" width="14.42578125" style="43" customWidth="1"/>
    <col min="10229" max="10229" width="10.85546875" style="43" customWidth="1"/>
    <col min="10230" max="10233" width="8.85546875" style="43"/>
    <col min="10234" max="10234" width="12.42578125" style="43" customWidth="1"/>
    <col min="10235" max="10421" width="8.85546875" style="43"/>
    <col min="10422" max="10422" width="9" style="43" customWidth="1"/>
    <col min="10423" max="10423" width="34.42578125" style="43" customWidth="1"/>
    <col min="10424" max="10424" width="10.42578125" style="43" customWidth="1"/>
    <col min="10425" max="10425" width="11.28515625" style="43" customWidth="1"/>
    <col min="10426" max="10426" width="9.5703125" style="43" customWidth="1"/>
    <col min="10427" max="10427" width="10.140625" style="43" customWidth="1"/>
    <col min="10428" max="10428" width="15.28515625" style="43" customWidth="1"/>
    <col min="10429" max="10429" width="12.42578125" style="43" customWidth="1"/>
    <col min="10430" max="10430" width="9.28515625" style="43" customWidth="1"/>
    <col min="10431" max="10431" width="4" style="43" customWidth="1"/>
    <col min="10432" max="10432" width="9.42578125" style="43" customWidth="1"/>
    <col min="10433" max="10433" width="10.5703125" style="43" customWidth="1"/>
    <col min="10434" max="10434" width="9.85546875" style="43" customWidth="1"/>
    <col min="10435" max="10436" width="15.42578125" style="43" customWidth="1"/>
    <col min="10437" max="10437" width="16.7109375" style="43" customWidth="1"/>
    <col min="10438" max="10438" width="8.42578125" style="43" customWidth="1"/>
    <col min="10439" max="10439" width="13.7109375" style="43" customWidth="1"/>
    <col min="10440" max="10440" width="23.5703125" style="43" bestFit="1" customWidth="1"/>
    <col min="10441" max="10441" width="45.140625" style="43" customWidth="1"/>
    <col min="10442" max="10442" width="33.140625" style="43" bestFit="1" customWidth="1"/>
    <col min="10443" max="10443" width="8.85546875" style="43"/>
    <col min="10444" max="10444" width="17.42578125" style="43" customWidth="1"/>
    <col min="10445" max="10445" width="8.85546875" style="43" customWidth="1"/>
    <col min="10446" max="10446" width="11" style="43" customWidth="1"/>
    <col min="10447" max="10447" width="10.140625" style="43" customWidth="1"/>
    <col min="10448" max="10448" width="10.7109375" style="43" customWidth="1"/>
    <col min="10449" max="10449" width="6.42578125" style="43" customWidth="1"/>
    <col min="10450" max="10450" width="3.85546875" style="43" customWidth="1"/>
    <col min="10451" max="10451" width="12.42578125" style="43" customWidth="1"/>
    <col min="10452" max="10452" width="7" style="43" customWidth="1"/>
    <col min="10453" max="10453" width="15" style="43" customWidth="1"/>
    <col min="10454" max="10454" width="10.85546875" style="43" customWidth="1"/>
    <col min="10455" max="10455" width="3.85546875" style="43" customWidth="1"/>
    <col min="10456" max="10456" width="4.7109375" style="43" customWidth="1"/>
    <col min="10457" max="10457" width="4" style="43" customWidth="1"/>
    <col min="10458" max="10458" width="9.7109375" style="43" customWidth="1"/>
    <col min="10459" max="10459" width="4.28515625" style="43" customWidth="1"/>
    <col min="10460" max="10460" width="4.7109375" style="43" customWidth="1"/>
    <col min="10461" max="10461" width="4.28515625" style="43" customWidth="1"/>
    <col min="10462" max="10462" width="11.7109375" style="43" customWidth="1"/>
    <col min="10463" max="10463" width="8.42578125" style="43" customWidth="1"/>
    <col min="10464" max="10464" width="8.140625" style="43" customWidth="1"/>
    <col min="10465" max="10465" width="9.28515625" style="43" customWidth="1"/>
    <col min="10466" max="10466" width="9.85546875" style="43" customWidth="1"/>
    <col min="10467" max="10467" width="6.28515625" style="43" customWidth="1"/>
    <col min="10468" max="10468" width="8.42578125" style="43" customWidth="1"/>
    <col min="10469" max="10469" width="10.7109375" style="43" customWidth="1"/>
    <col min="10470" max="10470" width="12" style="43" customWidth="1"/>
    <col min="10471" max="10471" width="9.85546875" style="43" customWidth="1"/>
    <col min="10472" max="10472" width="7.42578125" style="43" customWidth="1"/>
    <col min="10473" max="10473" width="10.7109375" style="43" customWidth="1"/>
    <col min="10474" max="10474" width="10.140625" style="43" customWidth="1"/>
    <col min="10475" max="10475" width="5.42578125" style="43" customWidth="1"/>
    <col min="10476" max="10476" width="9.85546875" style="43" customWidth="1"/>
    <col min="10477" max="10477" width="13.140625" style="43" customWidth="1"/>
    <col min="10478" max="10478" width="13.28515625" style="43" customWidth="1"/>
    <col min="10479" max="10479" width="12.140625" style="43" customWidth="1"/>
    <col min="10480" max="10480" width="2.7109375" style="43" customWidth="1"/>
    <col min="10481" max="10481" width="9.28515625" style="43" customWidth="1"/>
    <col min="10482" max="10482" width="43.85546875" style="43" customWidth="1"/>
    <col min="10483" max="10484" width="14.42578125" style="43" customWidth="1"/>
    <col min="10485" max="10485" width="10.85546875" style="43" customWidth="1"/>
    <col min="10486" max="10489" width="8.85546875" style="43"/>
    <col min="10490" max="10490" width="12.42578125" style="43" customWidth="1"/>
    <col min="10491" max="10677" width="8.85546875" style="43"/>
    <col min="10678" max="10678" width="9" style="43" customWidth="1"/>
    <col min="10679" max="10679" width="34.42578125" style="43" customWidth="1"/>
    <col min="10680" max="10680" width="10.42578125" style="43" customWidth="1"/>
    <col min="10681" max="10681" width="11.28515625" style="43" customWidth="1"/>
    <col min="10682" max="10682" width="9.5703125" style="43" customWidth="1"/>
    <col min="10683" max="10683" width="10.140625" style="43" customWidth="1"/>
    <col min="10684" max="10684" width="15.28515625" style="43" customWidth="1"/>
    <col min="10685" max="10685" width="12.42578125" style="43" customWidth="1"/>
    <col min="10686" max="10686" width="9.28515625" style="43" customWidth="1"/>
    <col min="10687" max="10687" width="4" style="43" customWidth="1"/>
    <col min="10688" max="10688" width="9.42578125" style="43" customWidth="1"/>
    <col min="10689" max="10689" width="10.5703125" style="43" customWidth="1"/>
    <col min="10690" max="10690" width="9.85546875" style="43" customWidth="1"/>
    <col min="10691" max="10692" width="15.42578125" style="43" customWidth="1"/>
    <col min="10693" max="10693" width="16.7109375" style="43" customWidth="1"/>
    <col min="10694" max="10694" width="8.42578125" style="43" customWidth="1"/>
    <col min="10695" max="10695" width="13.7109375" style="43" customWidth="1"/>
    <col min="10696" max="10696" width="23.5703125" style="43" bestFit="1" customWidth="1"/>
    <col min="10697" max="10697" width="45.140625" style="43" customWidth="1"/>
    <col min="10698" max="10698" width="33.140625" style="43" bestFit="1" customWidth="1"/>
    <col min="10699" max="10699" width="8.85546875" style="43"/>
    <col min="10700" max="10700" width="17.42578125" style="43" customWidth="1"/>
    <col min="10701" max="10701" width="8.85546875" style="43" customWidth="1"/>
    <col min="10702" max="10702" width="11" style="43" customWidth="1"/>
    <col min="10703" max="10703" width="10.140625" style="43" customWidth="1"/>
    <col min="10704" max="10704" width="10.7109375" style="43" customWidth="1"/>
    <col min="10705" max="10705" width="6.42578125" style="43" customWidth="1"/>
    <col min="10706" max="10706" width="3.85546875" style="43" customWidth="1"/>
    <col min="10707" max="10707" width="12.42578125" style="43" customWidth="1"/>
    <col min="10708" max="10708" width="7" style="43" customWidth="1"/>
    <col min="10709" max="10709" width="15" style="43" customWidth="1"/>
    <col min="10710" max="10710" width="10.85546875" style="43" customWidth="1"/>
    <col min="10711" max="10711" width="3.85546875" style="43" customWidth="1"/>
    <col min="10712" max="10712" width="4.7109375" style="43" customWidth="1"/>
    <col min="10713" max="10713" width="4" style="43" customWidth="1"/>
    <col min="10714" max="10714" width="9.7109375" style="43" customWidth="1"/>
    <col min="10715" max="10715" width="4.28515625" style="43" customWidth="1"/>
    <col min="10716" max="10716" width="4.7109375" style="43" customWidth="1"/>
    <col min="10717" max="10717" width="4.28515625" style="43" customWidth="1"/>
    <col min="10718" max="10718" width="11.7109375" style="43" customWidth="1"/>
    <col min="10719" max="10719" width="8.42578125" style="43" customWidth="1"/>
    <col min="10720" max="10720" width="8.140625" style="43" customWidth="1"/>
    <col min="10721" max="10721" width="9.28515625" style="43" customWidth="1"/>
    <col min="10722" max="10722" width="9.85546875" style="43" customWidth="1"/>
    <col min="10723" max="10723" width="6.28515625" style="43" customWidth="1"/>
    <col min="10724" max="10724" width="8.42578125" style="43" customWidth="1"/>
    <col min="10725" max="10725" width="10.7109375" style="43" customWidth="1"/>
    <col min="10726" max="10726" width="12" style="43" customWidth="1"/>
    <col min="10727" max="10727" width="9.85546875" style="43" customWidth="1"/>
    <col min="10728" max="10728" width="7.42578125" style="43" customWidth="1"/>
    <col min="10729" max="10729" width="10.7109375" style="43" customWidth="1"/>
    <col min="10730" max="10730" width="10.140625" style="43" customWidth="1"/>
    <col min="10731" max="10731" width="5.42578125" style="43" customWidth="1"/>
    <col min="10732" max="10732" width="9.85546875" style="43" customWidth="1"/>
    <col min="10733" max="10733" width="13.140625" style="43" customWidth="1"/>
    <col min="10734" max="10734" width="13.28515625" style="43" customWidth="1"/>
    <col min="10735" max="10735" width="12.140625" style="43" customWidth="1"/>
    <col min="10736" max="10736" width="2.7109375" style="43" customWidth="1"/>
    <col min="10737" max="10737" width="9.28515625" style="43" customWidth="1"/>
    <col min="10738" max="10738" width="43.85546875" style="43" customWidth="1"/>
    <col min="10739" max="10740" width="14.42578125" style="43" customWidth="1"/>
    <col min="10741" max="10741" width="10.85546875" style="43" customWidth="1"/>
    <col min="10742" max="10745" width="8.85546875" style="43"/>
    <col min="10746" max="10746" width="12.42578125" style="43" customWidth="1"/>
    <col min="10747" max="10933" width="8.85546875" style="43"/>
    <col min="10934" max="10934" width="9" style="43" customWidth="1"/>
    <col min="10935" max="10935" width="34.42578125" style="43" customWidth="1"/>
    <col min="10936" max="10936" width="10.42578125" style="43" customWidth="1"/>
    <col min="10937" max="10937" width="11.28515625" style="43" customWidth="1"/>
    <col min="10938" max="10938" width="9.5703125" style="43" customWidth="1"/>
    <col min="10939" max="10939" width="10.140625" style="43" customWidth="1"/>
    <col min="10940" max="10940" width="15.28515625" style="43" customWidth="1"/>
    <col min="10941" max="10941" width="12.42578125" style="43" customWidth="1"/>
    <col min="10942" max="10942" width="9.28515625" style="43" customWidth="1"/>
    <col min="10943" max="10943" width="4" style="43" customWidth="1"/>
    <col min="10944" max="10944" width="9.42578125" style="43" customWidth="1"/>
    <col min="10945" max="10945" width="10.5703125" style="43" customWidth="1"/>
    <col min="10946" max="10946" width="9.85546875" style="43" customWidth="1"/>
    <col min="10947" max="10948" width="15.42578125" style="43" customWidth="1"/>
    <col min="10949" max="10949" width="16.7109375" style="43" customWidth="1"/>
    <col min="10950" max="10950" width="8.42578125" style="43" customWidth="1"/>
    <col min="10951" max="10951" width="13.7109375" style="43" customWidth="1"/>
    <col min="10952" max="10952" width="23.5703125" style="43" bestFit="1" customWidth="1"/>
    <col min="10953" max="10953" width="45.140625" style="43" customWidth="1"/>
    <col min="10954" max="10954" width="33.140625" style="43" bestFit="1" customWidth="1"/>
    <col min="10955" max="10955" width="8.85546875" style="43"/>
    <col min="10956" max="10956" width="17.42578125" style="43" customWidth="1"/>
    <col min="10957" max="10957" width="8.85546875" style="43" customWidth="1"/>
    <col min="10958" max="10958" width="11" style="43" customWidth="1"/>
    <col min="10959" max="10959" width="10.140625" style="43" customWidth="1"/>
    <col min="10960" max="10960" width="10.7109375" style="43" customWidth="1"/>
    <col min="10961" max="10961" width="6.42578125" style="43" customWidth="1"/>
    <col min="10962" max="10962" width="3.85546875" style="43" customWidth="1"/>
    <col min="10963" max="10963" width="12.42578125" style="43" customWidth="1"/>
    <col min="10964" max="10964" width="7" style="43" customWidth="1"/>
    <col min="10965" max="10965" width="15" style="43" customWidth="1"/>
    <col min="10966" max="10966" width="10.85546875" style="43" customWidth="1"/>
    <col min="10967" max="10967" width="3.85546875" style="43" customWidth="1"/>
    <col min="10968" max="10968" width="4.7109375" style="43" customWidth="1"/>
    <col min="10969" max="10969" width="4" style="43" customWidth="1"/>
    <col min="10970" max="10970" width="9.7109375" style="43" customWidth="1"/>
    <col min="10971" max="10971" width="4.28515625" style="43" customWidth="1"/>
    <col min="10972" max="10972" width="4.7109375" style="43" customWidth="1"/>
    <col min="10973" max="10973" width="4.28515625" style="43" customWidth="1"/>
    <col min="10974" max="10974" width="11.7109375" style="43" customWidth="1"/>
    <col min="10975" max="10975" width="8.42578125" style="43" customWidth="1"/>
    <col min="10976" max="10976" width="8.140625" style="43" customWidth="1"/>
    <col min="10977" max="10977" width="9.28515625" style="43" customWidth="1"/>
    <col min="10978" max="10978" width="9.85546875" style="43" customWidth="1"/>
    <col min="10979" max="10979" width="6.28515625" style="43" customWidth="1"/>
    <col min="10980" max="10980" width="8.42578125" style="43" customWidth="1"/>
    <col min="10981" max="10981" width="10.7109375" style="43" customWidth="1"/>
    <col min="10982" max="10982" width="12" style="43" customWidth="1"/>
    <col min="10983" max="10983" width="9.85546875" style="43" customWidth="1"/>
    <col min="10984" max="10984" width="7.42578125" style="43" customWidth="1"/>
    <col min="10985" max="10985" width="10.7109375" style="43" customWidth="1"/>
    <col min="10986" max="10986" width="10.140625" style="43" customWidth="1"/>
    <col min="10987" max="10987" width="5.42578125" style="43" customWidth="1"/>
    <col min="10988" max="10988" width="9.85546875" style="43" customWidth="1"/>
    <col min="10989" max="10989" width="13.140625" style="43" customWidth="1"/>
    <col min="10990" max="10990" width="13.28515625" style="43" customWidth="1"/>
    <col min="10991" max="10991" width="12.140625" style="43" customWidth="1"/>
    <col min="10992" max="10992" width="2.7109375" style="43" customWidth="1"/>
    <col min="10993" max="10993" width="9.28515625" style="43" customWidth="1"/>
    <col min="10994" max="10994" width="43.85546875" style="43" customWidth="1"/>
    <col min="10995" max="10996" width="14.42578125" style="43" customWidth="1"/>
    <col min="10997" max="10997" width="10.85546875" style="43" customWidth="1"/>
    <col min="10998" max="11001" width="8.85546875" style="43"/>
    <col min="11002" max="11002" width="12.42578125" style="43" customWidth="1"/>
    <col min="11003" max="11189" width="8.85546875" style="43"/>
    <col min="11190" max="11190" width="9" style="43" customWidth="1"/>
    <col min="11191" max="11191" width="34.42578125" style="43" customWidth="1"/>
    <col min="11192" max="11192" width="10.42578125" style="43" customWidth="1"/>
    <col min="11193" max="11193" width="11.28515625" style="43" customWidth="1"/>
    <col min="11194" max="11194" width="9.5703125" style="43" customWidth="1"/>
    <col min="11195" max="11195" width="10.140625" style="43" customWidth="1"/>
    <col min="11196" max="11196" width="15.28515625" style="43" customWidth="1"/>
    <col min="11197" max="11197" width="12.42578125" style="43" customWidth="1"/>
    <col min="11198" max="11198" width="9.28515625" style="43" customWidth="1"/>
    <col min="11199" max="11199" width="4" style="43" customWidth="1"/>
    <col min="11200" max="11200" width="9.42578125" style="43" customWidth="1"/>
    <col min="11201" max="11201" width="10.5703125" style="43" customWidth="1"/>
    <col min="11202" max="11202" width="9.85546875" style="43" customWidth="1"/>
    <col min="11203" max="11204" width="15.42578125" style="43" customWidth="1"/>
    <col min="11205" max="11205" width="16.7109375" style="43" customWidth="1"/>
    <col min="11206" max="11206" width="8.42578125" style="43" customWidth="1"/>
    <col min="11207" max="11207" width="13.7109375" style="43" customWidth="1"/>
    <col min="11208" max="11208" width="23.5703125" style="43" bestFit="1" customWidth="1"/>
    <col min="11209" max="11209" width="45.140625" style="43" customWidth="1"/>
    <col min="11210" max="11210" width="33.140625" style="43" bestFit="1" customWidth="1"/>
    <col min="11211" max="11211" width="8.85546875" style="43"/>
    <col min="11212" max="11212" width="17.42578125" style="43" customWidth="1"/>
    <col min="11213" max="11213" width="8.85546875" style="43" customWidth="1"/>
    <col min="11214" max="11214" width="11" style="43" customWidth="1"/>
    <col min="11215" max="11215" width="10.140625" style="43" customWidth="1"/>
    <col min="11216" max="11216" width="10.7109375" style="43" customWidth="1"/>
    <col min="11217" max="11217" width="6.42578125" style="43" customWidth="1"/>
    <col min="11218" max="11218" width="3.85546875" style="43" customWidth="1"/>
    <col min="11219" max="11219" width="12.42578125" style="43" customWidth="1"/>
    <col min="11220" max="11220" width="7" style="43" customWidth="1"/>
    <col min="11221" max="11221" width="15" style="43" customWidth="1"/>
    <col min="11222" max="11222" width="10.85546875" style="43" customWidth="1"/>
    <col min="11223" max="11223" width="3.85546875" style="43" customWidth="1"/>
    <col min="11224" max="11224" width="4.7109375" style="43" customWidth="1"/>
    <col min="11225" max="11225" width="4" style="43" customWidth="1"/>
    <col min="11226" max="11226" width="9.7109375" style="43" customWidth="1"/>
    <col min="11227" max="11227" width="4.28515625" style="43" customWidth="1"/>
    <col min="11228" max="11228" width="4.7109375" style="43" customWidth="1"/>
    <col min="11229" max="11229" width="4.28515625" style="43" customWidth="1"/>
    <col min="11230" max="11230" width="11.7109375" style="43" customWidth="1"/>
    <col min="11231" max="11231" width="8.42578125" style="43" customWidth="1"/>
    <col min="11232" max="11232" width="8.140625" style="43" customWidth="1"/>
    <col min="11233" max="11233" width="9.28515625" style="43" customWidth="1"/>
    <col min="11234" max="11234" width="9.85546875" style="43" customWidth="1"/>
    <col min="11235" max="11235" width="6.28515625" style="43" customWidth="1"/>
    <col min="11236" max="11236" width="8.42578125" style="43" customWidth="1"/>
    <col min="11237" max="11237" width="10.7109375" style="43" customWidth="1"/>
    <col min="11238" max="11238" width="12" style="43" customWidth="1"/>
    <col min="11239" max="11239" width="9.85546875" style="43" customWidth="1"/>
    <col min="11240" max="11240" width="7.42578125" style="43" customWidth="1"/>
    <col min="11241" max="11241" width="10.7109375" style="43" customWidth="1"/>
    <col min="11242" max="11242" width="10.140625" style="43" customWidth="1"/>
    <col min="11243" max="11243" width="5.42578125" style="43" customWidth="1"/>
    <col min="11244" max="11244" width="9.85546875" style="43" customWidth="1"/>
    <col min="11245" max="11245" width="13.140625" style="43" customWidth="1"/>
    <col min="11246" max="11246" width="13.28515625" style="43" customWidth="1"/>
    <col min="11247" max="11247" width="12.140625" style="43" customWidth="1"/>
    <col min="11248" max="11248" width="2.7109375" style="43" customWidth="1"/>
    <col min="11249" max="11249" width="9.28515625" style="43" customWidth="1"/>
    <col min="11250" max="11250" width="43.85546875" style="43" customWidth="1"/>
    <col min="11251" max="11252" width="14.42578125" style="43" customWidth="1"/>
    <col min="11253" max="11253" width="10.85546875" style="43" customWidth="1"/>
    <col min="11254" max="11257" width="8.85546875" style="43"/>
    <col min="11258" max="11258" width="12.42578125" style="43" customWidth="1"/>
    <col min="11259" max="11445" width="8.85546875" style="43"/>
    <col min="11446" max="11446" width="9" style="43" customWidth="1"/>
    <col min="11447" max="11447" width="34.42578125" style="43" customWidth="1"/>
    <col min="11448" max="11448" width="10.42578125" style="43" customWidth="1"/>
    <col min="11449" max="11449" width="11.28515625" style="43" customWidth="1"/>
    <col min="11450" max="11450" width="9.5703125" style="43" customWidth="1"/>
    <col min="11451" max="11451" width="10.140625" style="43" customWidth="1"/>
    <col min="11452" max="11452" width="15.28515625" style="43" customWidth="1"/>
    <col min="11453" max="11453" width="12.42578125" style="43" customWidth="1"/>
    <col min="11454" max="11454" width="9.28515625" style="43" customWidth="1"/>
    <col min="11455" max="11455" width="4" style="43" customWidth="1"/>
    <col min="11456" max="11456" width="9.42578125" style="43" customWidth="1"/>
    <col min="11457" max="11457" width="10.5703125" style="43" customWidth="1"/>
    <col min="11458" max="11458" width="9.85546875" style="43" customWidth="1"/>
    <col min="11459" max="11460" width="15.42578125" style="43" customWidth="1"/>
    <col min="11461" max="11461" width="16.7109375" style="43" customWidth="1"/>
    <col min="11462" max="11462" width="8.42578125" style="43" customWidth="1"/>
    <col min="11463" max="11463" width="13.7109375" style="43" customWidth="1"/>
    <col min="11464" max="11464" width="23.5703125" style="43" bestFit="1" customWidth="1"/>
    <col min="11465" max="11465" width="45.140625" style="43" customWidth="1"/>
    <col min="11466" max="11466" width="33.140625" style="43" bestFit="1" customWidth="1"/>
    <col min="11467" max="11467" width="8.85546875" style="43"/>
    <col min="11468" max="11468" width="17.42578125" style="43" customWidth="1"/>
    <col min="11469" max="11469" width="8.85546875" style="43" customWidth="1"/>
    <col min="11470" max="11470" width="11" style="43" customWidth="1"/>
    <col min="11471" max="11471" width="10.140625" style="43" customWidth="1"/>
    <col min="11472" max="11472" width="10.7109375" style="43" customWidth="1"/>
    <col min="11473" max="11473" width="6.42578125" style="43" customWidth="1"/>
    <col min="11474" max="11474" width="3.85546875" style="43" customWidth="1"/>
    <col min="11475" max="11475" width="12.42578125" style="43" customWidth="1"/>
    <col min="11476" max="11476" width="7" style="43" customWidth="1"/>
    <col min="11477" max="11477" width="15" style="43" customWidth="1"/>
    <col min="11478" max="11478" width="10.85546875" style="43" customWidth="1"/>
    <col min="11479" max="11479" width="3.85546875" style="43" customWidth="1"/>
    <col min="11480" max="11480" width="4.7109375" style="43" customWidth="1"/>
    <col min="11481" max="11481" width="4" style="43" customWidth="1"/>
    <col min="11482" max="11482" width="9.7109375" style="43" customWidth="1"/>
    <col min="11483" max="11483" width="4.28515625" style="43" customWidth="1"/>
    <col min="11484" max="11484" width="4.7109375" style="43" customWidth="1"/>
    <col min="11485" max="11485" width="4.28515625" style="43" customWidth="1"/>
    <col min="11486" max="11486" width="11.7109375" style="43" customWidth="1"/>
    <col min="11487" max="11487" width="8.42578125" style="43" customWidth="1"/>
    <col min="11488" max="11488" width="8.140625" style="43" customWidth="1"/>
    <col min="11489" max="11489" width="9.28515625" style="43" customWidth="1"/>
    <col min="11490" max="11490" width="9.85546875" style="43" customWidth="1"/>
    <col min="11491" max="11491" width="6.28515625" style="43" customWidth="1"/>
    <col min="11492" max="11492" width="8.42578125" style="43" customWidth="1"/>
    <col min="11493" max="11493" width="10.7109375" style="43" customWidth="1"/>
    <col min="11494" max="11494" width="12" style="43" customWidth="1"/>
    <col min="11495" max="11495" width="9.85546875" style="43" customWidth="1"/>
    <col min="11496" max="11496" width="7.42578125" style="43" customWidth="1"/>
    <col min="11497" max="11497" width="10.7109375" style="43" customWidth="1"/>
    <col min="11498" max="11498" width="10.140625" style="43" customWidth="1"/>
    <col min="11499" max="11499" width="5.42578125" style="43" customWidth="1"/>
    <col min="11500" max="11500" width="9.85546875" style="43" customWidth="1"/>
    <col min="11501" max="11501" width="13.140625" style="43" customWidth="1"/>
    <col min="11502" max="11502" width="13.28515625" style="43" customWidth="1"/>
    <col min="11503" max="11503" width="12.140625" style="43" customWidth="1"/>
    <col min="11504" max="11504" width="2.7109375" style="43" customWidth="1"/>
    <col min="11505" max="11505" width="9.28515625" style="43" customWidth="1"/>
    <col min="11506" max="11506" width="43.85546875" style="43" customWidth="1"/>
    <col min="11507" max="11508" width="14.42578125" style="43" customWidth="1"/>
    <col min="11509" max="11509" width="10.85546875" style="43" customWidth="1"/>
    <col min="11510" max="11513" width="8.85546875" style="43"/>
    <col min="11514" max="11514" width="12.42578125" style="43" customWidth="1"/>
    <col min="11515" max="11701" width="8.85546875" style="43"/>
    <col min="11702" max="11702" width="9" style="43" customWidth="1"/>
    <col min="11703" max="11703" width="34.42578125" style="43" customWidth="1"/>
    <col min="11704" max="11704" width="10.42578125" style="43" customWidth="1"/>
    <col min="11705" max="11705" width="11.28515625" style="43" customWidth="1"/>
    <col min="11706" max="11706" width="9.5703125" style="43" customWidth="1"/>
    <col min="11707" max="11707" width="10.140625" style="43" customWidth="1"/>
    <col min="11708" max="11708" width="15.28515625" style="43" customWidth="1"/>
    <col min="11709" max="11709" width="12.42578125" style="43" customWidth="1"/>
    <col min="11710" max="11710" width="9.28515625" style="43" customWidth="1"/>
    <col min="11711" max="11711" width="4" style="43" customWidth="1"/>
    <col min="11712" max="11712" width="9.42578125" style="43" customWidth="1"/>
    <col min="11713" max="11713" width="10.5703125" style="43" customWidth="1"/>
    <col min="11714" max="11714" width="9.85546875" style="43" customWidth="1"/>
    <col min="11715" max="11716" width="15.42578125" style="43" customWidth="1"/>
    <col min="11717" max="11717" width="16.7109375" style="43" customWidth="1"/>
    <col min="11718" max="11718" width="8.42578125" style="43" customWidth="1"/>
    <col min="11719" max="11719" width="13.7109375" style="43" customWidth="1"/>
    <col min="11720" max="11720" width="23.5703125" style="43" bestFit="1" customWidth="1"/>
    <col min="11721" max="11721" width="45.140625" style="43" customWidth="1"/>
    <col min="11722" max="11722" width="33.140625" style="43" bestFit="1" customWidth="1"/>
    <col min="11723" max="11723" width="8.85546875" style="43"/>
    <col min="11724" max="11724" width="17.42578125" style="43" customWidth="1"/>
    <col min="11725" max="11725" width="8.85546875" style="43" customWidth="1"/>
    <col min="11726" max="11726" width="11" style="43" customWidth="1"/>
    <col min="11727" max="11727" width="10.140625" style="43" customWidth="1"/>
    <col min="11728" max="11728" width="10.7109375" style="43" customWidth="1"/>
    <col min="11729" max="11729" width="6.42578125" style="43" customWidth="1"/>
    <col min="11730" max="11730" width="3.85546875" style="43" customWidth="1"/>
    <col min="11731" max="11731" width="12.42578125" style="43" customWidth="1"/>
    <col min="11732" max="11732" width="7" style="43" customWidth="1"/>
    <col min="11733" max="11733" width="15" style="43" customWidth="1"/>
    <col min="11734" max="11734" width="10.85546875" style="43" customWidth="1"/>
    <col min="11735" max="11735" width="3.85546875" style="43" customWidth="1"/>
    <col min="11736" max="11736" width="4.7109375" style="43" customWidth="1"/>
    <col min="11737" max="11737" width="4" style="43" customWidth="1"/>
    <col min="11738" max="11738" width="9.7109375" style="43" customWidth="1"/>
    <col min="11739" max="11739" width="4.28515625" style="43" customWidth="1"/>
    <col min="11740" max="11740" width="4.7109375" style="43" customWidth="1"/>
    <col min="11741" max="11741" width="4.28515625" style="43" customWidth="1"/>
    <col min="11742" max="11742" width="11.7109375" style="43" customWidth="1"/>
    <col min="11743" max="11743" width="8.42578125" style="43" customWidth="1"/>
    <col min="11744" max="11744" width="8.140625" style="43" customWidth="1"/>
    <col min="11745" max="11745" width="9.28515625" style="43" customWidth="1"/>
    <col min="11746" max="11746" width="9.85546875" style="43" customWidth="1"/>
    <col min="11747" max="11747" width="6.28515625" style="43" customWidth="1"/>
    <col min="11748" max="11748" width="8.42578125" style="43" customWidth="1"/>
    <col min="11749" max="11749" width="10.7109375" style="43" customWidth="1"/>
    <col min="11750" max="11750" width="12" style="43" customWidth="1"/>
    <col min="11751" max="11751" width="9.85546875" style="43" customWidth="1"/>
    <col min="11752" max="11752" width="7.42578125" style="43" customWidth="1"/>
    <col min="11753" max="11753" width="10.7109375" style="43" customWidth="1"/>
    <col min="11754" max="11754" width="10.140625" style="43" customWidth="1"/>
    <col min="11755" max="11755" width="5.42578125" style="43" customWidth="1"/>
    <col min="11756" max="11756" width="9.85546875" style="43" customWidth="1"/>
    <col min="11757" max="11757" width="13.140625" style="43" customWidth="1"/>
    <col min="11758" max="11758" width="13.28515625" style="43" customWidth="1"/>
    <col min="11759" max="11759" width="12.140625" style="43" customWidth="1"/>
    <col min="11760" max="11760" width="2.7109375" style="43" customWidth="1"/>
    <col min="11761" max="11761" width="9.28515625" style="43" customWidth="1"/>
    <col min="11762" max="11762" width="43.85546875" style="43" customWidth="1"/>
    <col min="11763" max="11764" width="14.42578125" style="43" customWidth="1"/>
    <col min="11765" max="11765" width="10.85546875" style="43" customWidth="1"/>
    <col min="11766" max="11769" width="8.85546875" style="43"/>
    <col min="11770" max="11770" width="12.42578125" style="43" customWidth="1"/>
    <col min="11771" max="11957" width="8.85546875" style="43"/>
    <col min="11958" max="11958" width="9" style="43" customWidth="1"/>
    <col min="11959" max="11959" width="34.42578125" style="43" customWidth="1"/>
    <col min="11960" max="11960" width="10.42578125" style="43" customWidth="1"/>
    <col min="11961" max="11961" width="11.28515625" style="43" customWidth="1"/>
    <col min="11962" max="11962" width="9.5703125" style="43" customWidth="1"/>
    <col min="11963" max="11963" width="10.140625" style="43" customWidth="1"/>
    <col min="11964" max="11964" width="15.28515625" style="43" customWidth="1"/>
    <col min="11965" max="11965" width="12.42578125" style="43" customWidth="1"/>
    <col min="11966" max="11966" width="9.28515625" style="43" customWidth="1"/>
    <col min="11967" max="11967" width="4" style="43" customWidth="1"/>
    <col min="11968" max="11968" width="9.42578125" style="43" customWidth="1"/>
    <col min="11969" max="11969" width="10.5703125" style="43" customWidth="1"/>
    <col min="11970" max="11970" width="9.85546875" style="43" customWidth="1"/>
    <col min="11971" max="11972" width="15.42578125" style="43" customWidth="1"/>
    <col min="11973" max="11973" width="16.7109375" style="43" customWidth="1"/>
    <col min="11974" max="11974" width="8.42578125" style="43" customWidth="1"/>
    <col min="11975" max="11975" width="13.7109375" style="43" customWidth="1"/>
    <col min="11976" max="11976" width="23.5703125" style="43" bestFit="1" customWidth="1"/>
    <col min="11977" max="11977" width="45.140625" style="43" customWidth="1"/>
    <col min="11978" max="11978" width="33.140625" style="43" bestFit="1" customWidth="1"/>
    <col min="11979" max="11979" width="8.85546875" style="43"/>
    <col min="11980" max="11980" width="17.42578125" style="43" customWidth="1"/>
    <col min="11981" max="11981" width="8.85546875" style="43" customWidth="1"/>
    <col min="11982" max="11982" width="11" style="43" customWidth="1"/>
    <col min="11983" max="11983" width="10.140625" style="43" customWidth="1"/>
    <col min="11984" max="11984" width="10.7109375" style="43" customWidth="1"/>
    <col min="11985" max="11985" width="6.42578125" style="43" customWidth="1"/>
    <col min="11986" max="11986" width="3.85546875" style="43" customWidth="1"/>
    <col min="11987" max="11987" width="12.42578125" style="43" customWidth="1"/>
    <col min="11988" max="11988" width="7" style="43" customWidth="1"/>
    <col min="11989" max="11989" width="15" style="43" customWidth="1"/>
    <col min="11990" max="11990" width="10.85546875" style="43" customWidth="1"/>
    <col min="11991" max="11991" width="3.85546875" style="43" customWidth="1"/>
    <col min="11992" max="11992" width="4.7109375" style="43" customWidth="1"/>
    <col min="11993" max="11993" width="4" style="43" customWidth="1"/>
    <col min="11994" max="11994" width="9.7109375" style="43" customWidth="1"/>
    <col min="11995" max="11995" width="4.28515625" style="43" customWidth="1"/>
    <col min="11996" max="11996" width="4.7109375" style="43" customWidth="1"/>
    <col min="11997" max="11997" width="4.28515625" style="43" customWidth="1"/>
    <col min="11998" max="11998" width="11.7109375" style="43" customWidth="1"/>
    <col min="11999" max="11999" width="8.42578125" style="43" customWidth="1"/>
    <col min="12000" max="12000" width="8.140625" style="43" customWidth="1"/>
    <col min="12001" max="12001" width="9.28515625" style="43" customWidth="1"/>
    <col min="12002" max="12002" width="9.85546875" style="43" customWidth="1"/>
    <col min="12003" max="12003" width="6.28515625" style="43" customWidth="1"/>
    <col min="12004" max="12004" width="8.42578125" style="43" customWidth="1"/>
    <col min="12005" max="12005" width="10.7109375" style="43" customWidth="1"/>
    <col min="12006" max="12006" width="12" style="43" customWidth="1"/>
    <col min="12007" max="12007" width="9.85546875" style="43" customWidth="1"/>
    <col min="12008" max="12008" width="7.42578125" style="43" customWidth="1"/>
    <col min="12009" max="12009" width="10.7109375" style="43" customWidth="1"/>
    <col min="12010" max="12010" width="10.140625" style="43" customWidth="1"/>
    <col min="12011" max="12011" width="5.42578125" style="43" customWidth="1"/>
    <col min="12012" max="12012" width="9.85546875" style="43" customWidth="1"/>
    <col min="12013" max="12013" width="13.140625" style="43" customWidth="1"/>
    <col min="12014" max="12014" width="13.28515625" style="43" customWidth="1"/>
    <col min="12015" max="12015" width="12.140625" style="43" customWidth="1"/>
    <col min="12016" max="12016" width="2.7109375" style="43" customWidth="1"/>
    <col min="12017" max="12017" width="9.28515625" style="43" customWidth="1"/>
    <col min="12018" max="12018" width="43.85546875" style="43" customWidth="1"/>
    <col min="12019" max="12020" width="14.42578125" style="43" customWidth="1"/>
    <col min="12021" max="12021" width="10.85546875" style="43" customWidth="1"/>
    <col min="12022" max="12025" width="8.85546875" style="43"/>
    <col min="12026" max="12026" width="12.42578125" style="43" customWidth="1"/>
    <col min="12027" max="12213" width="8.85546875" style="43"/>
    <col min="12214" max="12214" width="9" style="43" customWidth="1"/>
    <col min="12215" max="12215" width="34.42578125" style="43" customWidth="1"/>
    <col min="12216" max="12216" width="10.42578125" style="43" customWidth="1"/>
    <col min="12217" max="12217" width="11.28515625" style="43" customWidth="1"/>
    <col min="12218" max="12218" width="9.5703125" style="43" customWidth="1"/>
    <col min="12219" max="12219" width="10.140625" style="43" customWidth="1"/>
    <col min="12220" max="12220" width="15.28515625" style="43" customWidth="1"/>
    <col min="12221" max="12221" width="12.42578125" style="43" customWidth="1"/>
    <col min="12222" max="12222" width="9.28515625" style="43" customWidth="1"/>
    <col min="12223" max="12223" width="4" style="43" customWidth="1"/>
    <col min="12224" max="12224" width="9.42578125" style="43" customWidth="1"/>
    <col min="12225" max="12225" width="10.5703125" style="43" customWidth="1"/>
    <col min="12226" max="12226" width="9.85546875" style="43" customWidth="1"/>
    <col min="12227" max="12228" width="15.42578125" style="43" customWidth="1"/>
    <col min="12229" max="12229" width="16.7109375" style="43" customWidth="1"/>
    <col min="12230" max="12230" width="8.42578125" style="43" customWidth="1"/>
    <col min="12231" max="12231" width="13.7109375" style="43" customWidth="1"/>
    <col min="12232" max="12232" width="23.5703125" style="43" bestFit="1" customWidth="1"/>
    <col min="12233" max="12233" width="45.140625" style="43" customWidth="1"/>
    <col min="12234" max="12234" width="33.140625" style="43" bestFit="1" customWidth="1"/>
    <col min="12235" max="12235" width="8.85546875" style="43"/>
    <col min="12236" max="12236" width="17.42578125" style="43" customWidth="1"/>
    <col min="12237" max="12237" width="8.85546875" style="43" customWidth="1"/>
    <col min="12238" max="12238" width="11" style="43" customWidth="1"/>
    <col min="12239" max="12239" width="10.140625" style="43" customWidth="1"/>
    <col min="12240" max="12240" width="10.7109375" style="43" customWidth="1"/>
    <col min="12241" max="12241" width="6.42578125" style="43" customWidth="1"/>
    <col min="12242" max="12242" width="3.85546875" style="43" customWidth="1"/>
    <col min="12243" max="12243" width="12.42578125" style="43" customWidth="1"/>
    <col min="12244" max="12244" width="7" style="43" customWidth="1"/>
    <col min="12245" max="12245" width="15" style="43" customWidth="1"/>
    <col min="12246" max="12246" width="10.85546875" style="43" customWidth="1"/>
    <col min="12247" max="12247" width="3.85546875" style="43" customWidth="1"/>
    <col min="12248" max="12248" width="4.7109375" style="43" customWidth="1"/>
    <col min="12249" max="12249" width="4" style="43" customWidth="1"/>
    <col min="12250" max="12250" width="9.7109375" style="43" customWidth="1"/>
    <col min="12251" max="12251" width="4.28515625" style="43" customWidth="1"/>
    <col min="12252" max="12252" width="4.7109375" style="43" customWidth="1"/>
    <col min="12253" max="12253" width="4.28515625" style="43" customWidth="1"/>
    <col min="12254" max="12254" width="11.7109375" style="43" customWidth="1"/>
    <col min="12255" max="12255" width="8.42578125" style="43" customWidth="1"/>
    <col min="12256" max="12256" width="8.140625" style="43" customWidth="1"/>
    <col min="12257" max="12257" width="9.28515625" style="43" customWidth="1"/>
    <col min="12258" max="12258" width="9.85546875" style="43" customWidth="1"/>
    <col min="12259" max="12259" width="6.28515625" style="43" customWidth="1"/>
    <col min="12260" max="12260" width="8.42578125" style="43" customWidth="1"/>
    <col min="12261" max="12261" width="10.7109375" style="43" customWidth="1"/>
    <col min="12262" max="12262" width="12" style="43" customWidth="1"/>
    <col min="12263" max="12263" width="9.85546875" style="43" customWidth="1"/>
    <col min="12264" max="12264" width="7.42578125" style="43" customWidth="1"/>
    <col min="12265" max="12265" width="10.7109375" style="43" customWidth="1"/>
    <col min="12266" max="12266" width="10.140625" style="43" customWidth="1"/>
    <col min="12267" max="12267" width="5.42578125" style="43" customWidth="1"/>
    <col min="12268" max="12268" width="9.85546875" style="43" customWidth="1"/>
    <col min="12269" max="12269" width="13.140625" style="43" customWidth="1"/>
    <col min="12270" max="12270" width="13.28515625" style="43" customWidth="1"/>
    <col min="12271" max="12271" width="12.140625" style="43" customWidth="1"/>
    <col min="12272" max="12272" width="2.7109375" style="43" customWidth="1"/>
    <col min="12273" max="12273" width="9.28515625" style="43" customWidth="1"/>
    <col min="12274" max="12274" width="43.85546875" style="43" customWidth="1"/>
    <col min="12275" max="12276" width="14.42578125" style="43" customWidth="1"/>
    <col min="12277" max="12277" width="10.85546875" style="43" customWidth="1"/>
    <col min="12278" max="12281" width="8.85546875" style="43"/>
    <col min="12282" max="12282" width="12.42578125" style="43" customWidth="1"/>
    <col min="12283" max="12469" width="8.85546875" style="43"/>
    <col min="12470" max="12470" width="9" style="43" customWidth="1"/>
    <col min="12471" max="12471" width="34.42578125" style="43" customWidth="1"/>
    <col min="12472" max="12472" width="10.42578125" style="43" customWidth="1"/>
    <col min="12473" max="12473" width="11.28515625" style="43" customWidth="1"/>
    <col min="12474" max="12474" width="9.5703125" style="43" customWidth="1"/>
    <col min="12475" max="12475" width="10.140625" style="43" customWidth="1"/>
    <col min="12476" max="12476" width="15.28515625" style="43" customWidth="1"/>
    <col min="12477" max="12477" width="12.42578125" style="43" customWidth="1"/>
    <col min="12478" max="12478" width="9.28515625" style="43" customWidth="1"/>
    <col min="12479" max="12479" width="4" style="43" customWidth="1"/>
    <col min="12480" max="12480" width="9.42578125" style="43" customWidth="1"/>
    <col min="12481" max="12481" width="10.5703125" style="43" customWidth="1"/>
    <col min="12482" max="12482" width="9.85546875" style="43" customWidth="1"/>
    <col min="12483" max="12484" width="15.42578125" style="43" customWidth="1"/>
    <col min="12485" max="12485" width="16.7109375" style="43" customWidth="1"/>
    <col min="12486" max="12486" width="8.42578125" style="43" customWidth="1"/>
    <col min="12487" max="12487" width="13.7109375" style="43" customWidth="1"/>
    <col min="12488" max="12488" width="23.5703125" style="43" bestFit="1" customWidth="1"/>
    <col min="12489" max="12489" width="45.140625" style="43" customWidth="1"/>
    <col min="12490" max="12490" width="33.140625" style="43" bestFit="1" customWidth="1"/>
    <col min="12491" max="12491" width="8.85546875" style="43"/>
    <col min="12492" max="12492" width="17.42578125" style="43" customWidth="1"/>
    <col min="12493" max="12493" width="8.85546875" style="43" customWidth="1"/>
    <col min="12494" max="12494" width="11" style="43" customWidth="1"/>
    <col min="12495" max="12495" width="10.140625" style="43" customWidth="1"/>
    <col min="12496" max="12496" width="10.7109375" style="43" customWidth="1"/>
    <col min="12497" max="12497" width="6.42578125" style="43" customWidth="1"/>
    <col min="12498" max="12498" width="3.85546875" style="43" customWidth="1"/>
    <col min="12499" max="12499" width="12.42578125" style="43" customWidth="1"/>
    <col min="12500" max="12500" width="7" style="43" customWidth="1"/>
    <col min="12501" max="12501" width="15" style="43" customWidth="1"/>
    <col min="12502" max="12502" width="10.85546875" style="43" customWidth="1"/>
    <col min="12503" max="12503" width="3.85546875" style="43" customWidth="1"/>
    <col min="12504" max="12504" width="4.7109375" style="43" customWidth="1"/>
    <col min="12505" max="12505" width="4" style="43" customWidth="1"/>
    <col min="12506" max="12506" width="9.7109375" style="43" customWidth="1"/>
    <col min="12507" max="12507" width="4.28515625" style="43" customWidth="1"/>
    <col min="12508" max="12508" width="4.7109375" style="43" customWidth="1"/>
    <col min="12509" max="12509" width="4.28515625" style="43" customWidth="1"/>
    <col min="12510" max="12510" width="11.7109375" style="43" customWidth="1"/>
    <col min="12511" max="12511" width="8.42578125" style="43" customWidth="1"/>
    <col min="12512" max="12512" width="8.140625" style="43" customWidth="1"/>
    <col min="12513" max="12513" width="9.28515625" style="43" customWidth="1"/>
    <col min="12514" max="12514" width="9.85546875" style="43" customWidth="1"/>
    <col min="12515" max="12515" width="6.28515625" style="43" customWidth="1"/>
    <col min="12516" max="12516" width="8.42578125" style="43" customWidth="1"/>
    <col min="12517" max="12517" width="10.7109375" style="43" customWidth="1"/>
    <col min="12518" max="12518" width="12" style="43" customWidth="1"/>
    <col min="12519" max="12519" width="9.85546875" style="43" customWidth="1"/>
    <col min="12520" max="12520" width="7.42578125" style="43" customWidth="1"/>
    <col min="12521" max="12521" width="10.7109375" style="43" customWidth="1"/>
    <col min="12522" max="12522" width="10.140625" style="43" customWidth="1"/>
    <col min="12523" max="12523" width="5.42578125" style="43" customWidth="1"/>
    <col min="12524" max="12524" width="9.85546875" style="43" customWidth="1"/>
    <col min="12525" max="12525" width="13.140625" style="43" customWidth="1"/>
    <col min="12526" max="12526" width="13.28515625" style="43" customWidth="1"/>
    <col min="12527" max="12527" width="12.140625" style="43" customWidth="1"/>
    <col min="12528" max="12528" width="2.7109375" style="43" customWidth="1"/>
    <col min="12529" max="12529" width="9.28515625" style="43" customWidth="1"/>
    <col min="12530" max="12530" width="43.85546875" style="43" customWidth="1"/>
    <col min="12531" max="12532" width="14.42578125" style="43" customWidth="1"/>
    <col min="12533" max="12533" width="10.85546875" style="43" customWidth="1"/>
    <col min="12534" max="12537" width="8.85546875" style="43"/>
    <col min="12538" max="12538" width="12.42578125" style="43" customWidth="1"/>
    <col min="12539" max="12725" width="8.85546875" style="43"/>
    <col min="12726" max="12726" width="9" style="43" customWidth="1"/>
    <col min="12727" max="12727" width="34.42578125" style="43" customWidth="1"/>
    <col min="12728" max="12728" width="10.42578125" style="43" customWidth="1"/>
    <col min="12729" max="12729" width="11.28515625" style="43" customWidth="1"/>
    <col min="12730" max="12730" width="9.5703125" style="43" customWidth="1"/>
    <col min="12731" max="12731" width="10.140625" style="43" customWidth="1"/>
    <col min="12732" max="12732" width="15.28515625" style="43" customWidth="1"/>
    <col min="12733" max="12733" width="12.42578125" style="43" customWidth="1"/>
    <col min="12734" max="12734" width="9.28515625" style="43" customWidth="1"/>
    <col min="12735" max="12735" width="4" style="43" customWidth="1"/>
    <col min="12736" max="12736" width="9.42578125" style="43" customWidth="1"/>
    <col min="12737" max="12737" width="10.5703125" style="43" customWidth="1"/>
    <col min="12738" max="12738" width="9.85546875" style="43" customWidth="1"/>
    <col min="12739" max="12740" width="15.42578125" style="43" customWidth="1"/>
    <col min="12741" max="12741" width="16.7109375" style="43" customWidth="1"/>
    <col min="12742" max="12742" width="8.42578125" style="43" customWidth="1"/>
    <col min="12743" max="12743" width="13.7109375" style="43" customWidth="1"/>
    <col min="12744" max="12744" width="23.5703125" style="43" bestFit="1" customWidth="1"/>
    <col min="12745" max="12745" width="45.140625" style="43" customWidth="1"/>
    <col min="12746" max="12746" width="33.140625" style="43" bestFit="1" customWidth="1"/>
    <col min="12747" max="12747" width="8.85546875" style="43"/>
    <col min="12748" max="12748" width="17.42578125" style="43" customWidth="1"/>
    <col min="12749" max="12749" width="8.85546875" style="43" customWidth="1"/>
    <col min="12750" max="12750" width="11" style="43" customWidth="1"/>
    <col min="12751" max="12751" width="10.140625" style="43" customWidth="1"/>
    <col min="12752" max="12752" width="10.7109375" style="43" customWidth="1"/>
    <col min="12753" max="12753" width="6.42578125" style="43" customWidth="1"/>
    <col min="12754" max="12754" width="3.85546875" style="43" customWidth="1"/>
    <col min="12755" max="12755" width="12.42578125" style="43" customWidth="1"/>
    <col min="12756" max="12756" width="7" style="43" customWidth="1"/>
    <col min="12757" max="12757" width="15" style="43" customWidth="1"/>
    <col min="12758" max="12758" width="10.85546875" style="43" customWidth="1"/>
    <col min="12759" max="12759" width="3.85546875" style="43" customWidth="1"/>
    <col min="12760" max="12760" width="4.7109375" style="43" customWidth="1"/>
    <col min="12761" max="12761" width="4" style="43" customWidth="1"/>
    <col min="12762" max="12762" width="9.7109375" style="43" customWidth="1"/>
    <col min="12763" max="12763" width="4.28515625" style="43" customWidth="1"/>
    <col min="12764" max="12764" width="4.7109375" style="43" customWidth="1"/>
    <col min="12765" max="12765" width="4.28515625" style="43" customWidth="1"/>
    <col min="12766" max="12766" width="11.7109375" style="43" customWidth="1"/>
    <col min="12767" max="12767" width="8.42578125" style="43" customWidth="1"/>
    <col min="12768" max="12768" width="8.140625" style="43" customWidth="1"/>
    <col min="12769" max="12769" width="9.28515625" style="43" customWidth="1"/>
    <col min="12770" max="12770" width="9.85546875" style="43" customWidth="1"/>
    <col min="12771" max="12771" width="6.28515625" style="43" customWidth="1"/>
    <col min="12772" max="12772" width="8.42578125" style="43" customWidth="1"/>
    <col min="12773" max="12773" width="10.7109375" style="43" customWidth="1"/>
    <col min="12774" max="12774" width="12" style="43" customWidth="1"/>
    <col min="12775" max="12775" width="9.85546875" style="43" customWidth="1"/>
    <col min="12776" max="12776" width="7.42578125" style="43" customWidth="1"/>
    <col min="12777" max="12777" width="10.7109375" style="43" customWidth="1"/>
    <col min="12778" max="12778" width="10.140625" style="43" customWidth="1"/>
    <col min="12779" max="12779" width="5.42578125" style="43" customWidth="1"/>
    <col min="12780" max="12780" width="9.85546875" style="43" customWidth="1"/>
    <col min="12781" max="12781" width="13.140625" style="43" customWidth="1"/>
    <col min="12782" max="12782" width="13.28515625" style="43" customWidth="1"/>
    <col min="12783" max="12783" width="12.140625" style="43" customWidth="1"/>
    <col min="12784" max="12784" width="2.7109375" style="43" customWidth="1"/>
    <col min="12785" max="12785" width="9.28515625" style="43" customWidth="1"/>
    <col min="12786" max="12786" width="43.85546875" style="43" customWidth="1"/>
    <col min="12787" max="12788" width="14.42578125" style="43" customWidth="1"/>
    <col min="12789" max="12789" width="10.85546875" style="43" customWidth="1"/>
    <col min="12790" max="12793" width="8.85546875" style="43"/>
    <col min="12794" max="12794" width="12.42578125" style="43" customWidth="1"/>
    <col min="12795" max="12981" width="8.85546875" style="43"/>
    <col min="12982" max="12982" width="9" style="43" customWidth="1"/>
    <col min="12983" max="12983" width="34.42578125" style="43" customWidth="1"/>
    <col min="12984" max="12984" width="10.42578125" style="43" customWidth="1"/>
    <col min="12985" max="12985" width="11.28515625" style="43" customWidth="1"/>
    <col min="12986" max="12986" width="9.5703125" style="43" customWidth="1"/>
    <col min="12987" max="12987" width="10.140625" style="43" customWidth="1"/>
    <col min="12988" max="12988" width="15.28515625" style="43" customWidth="1"/>
    <col min="12989" max="12989" width="12.42578125" style="43" customWidth="1"/>
    <col min="12990" max="12990" width="9.28515625" style="43" customWidth="1"/>
    <col min="12991" max="12991" width="4" style="43" customWidth="1"/>
    <col min="12992" max="12992" width="9.42578125" style="43" customWidth="1"/>
    <col min="12993" max="12993" width="10.5703125" style="43" customWidth="1"/>
    <col min="12994" max="12994" width="9.85546875" style="43" customWidth="1"/>
    <col min="12995" max="12996" width="15.42578125" style="43" customWidth="1"/>
    <col min="12997" max="12997" width="16.7109375" style="43" customWidth="1"/>
    <col min="12998" max="12998" width="8.42578125" style="43" customWidth="1"/>
    <col min="12999" max="12999" width="13.7109375" style="43" customWidth="1"/>
    <col min="13000" max="13000" width="23.5703125" style="43" bestFit="1" customWidth="1"/>
    <col min="13001" max="13001" width="45.140625" style="43" customWidth="1"/>
    <col min="13002" max="13002" width="33.140625" style="43" bestFit="1" customWidth="1"/>
    <col min="13003" max="13003" width="8.85546875" style="43"/>
    <col min="13004" max="13004" width="17.42578125" style="43" customWidth="1"/>
    <col min="13005" max="13005" width="8.85546875" style="43" customWidth="1"/>
    <col min="13006" max="13006" width="11" style="43" customWidth="1"/>
    <col min="13007" max="13007" width="10.140625" style="43" customWidth="1"/>
    <col min="13008" max="13008" width="10.7109375" style="43" customWidth="1"/>
    <col min="13009" max="13009" width="6.42578125" style="43" customWidth="1"/>
    <col min="13010" max="13010" width="3.85546875" style="43" customWidth="1"/>
    <col min="13011" max="13011" width="12.42578125" style="43" customWidth="1"/>
    <col min="13012" max="13012" width="7" style="43" customWidth="1"/>
    <col min="13013" max="13013" width="15" style="43" customWidth="1"/>
    <col min="13014" max="13014" width="10.85546875" style="43" customWidth="1"/>
    <col min="13015" max="13015" width="3.85546875" style="43" customWidth="1"/>
    <col min="13016" max="13016" width="4.7109375" style="43" customWidth="1"/>
    <col min="13017" max="13017" width="4" style="43" customWidth="1"/>
    <col min="13018" max="13018" width="9.7109375" style="43" customWidth="1"/>
    <col min="13019" max="13019" width="4.28515625" style="43" customWidth="1"/>
    <col min="13020" max="13020" width="4.7109375" style="43" customWidth="1"/>
    <col min="13021" max="13021" width="4.28515625" style="43" customWidth="1"/>
    <col min="13022" max="13022" width="11.7109375" style="43" customWidth="1"/>
    <col min="13023" max="13023" width="8.42578125" style="43" customWidth="1"/>
    <col min="13024" max="13024" width="8.140625" style="43" customWidth="1"/>
    <col min="13025" max="13025" width="9.28515625" style="43" customWidth="1"/>
    <col min="13026" max="13026" width="9.85546875" style="43" customWidth="1"/>
    <col min="13027" max="13027" width="6.28515625" style="43" customWidth="1"/>
    <col min="13028" max="13028" width="8.42578125" style="43" customWidth="1"/>
    <col min="13029" max="13029" width="10.7109375" style="43" customWidth="1"/>
    <col min="13030" max="13030" width="12" style="43" customWidth="1"/>
    <col min="13031" max="13031" width="9.85546875" style="43" customWidth="1"/>
    <col min="13032" max="13032" width="7.42578125" style="43" customWidth="1"/>
    <col min="13033" max="13033" width="10.7109375" style="43" customWidth="1"/>
    <col min="13034" max="13034" width="10.140625" style="43" customWidth="1"/>
    <col min="13035" max="13035" width="5.42578125" style="43" customWidth="1"/>
    <col min="13036" max="13036" width="9.85546875" style="43" customWidth="1"/>
    <col min="13037" max="13037" width="13.140625" style="43" customWidth="1"/>
    <col min="13038" max="13038" width="13.28515625" style="43" customWidth="1"/>
    <col min="13039" max="13039" width="12.140625" style="43" customWidth="1"/>
    <col min="13040" max="13040" width="2.7109375" style="43" customWidth="1"/>
    <col min="13041" max="13041" width="9.28515625" style="43" customWidth="1"/>
    <col min="13042" max="13042" width="43.85546875" style="43" customWidth="1"/>
    <col min="13043" max="13044" width="14.42578125" style="43" customWidth="1"/>
    <col min="13045" max="13045" width="10.85546875" style="43" customWidth="1"/>
    <col min="13046" max="13049" width="8.85546875" style="43"/>
    <col min="13050" max="13050" width="12.42578125" style="43" customWidth="1"/>
    <col min="13051" max="13237" width="8.85546875" style="43"/>
    <col min="13238" max="13238" width="9" style="43" customWidth="1"/>
    <col min="13239" max="13239" width="34.42578125" style="43" customWidth="1"/>
    <col min="13240" max="13240" width="10.42578125" style="43" customWidth="1"/>
    <col min="13241" max="13241" width="11.28515625" style="43" customWidth="1"/>
    <col min="13242" max="13242" width="9.5703125" style="43" customWidth="1"/>
    <col min="13243" max="13243" width="10.140625" style="43" customWidth="1"/>
    <col min="13244" max="13244" width="15.28515625" style="43" customWidth="1"/>
    <col min="13245" max="13245" width="12.42578125" style="43" customWidth="1"/>
    <col min="13246" max="13246" width="9.28515625" style="43" customWidth="1"/>
    <col min="13247" max="13247" width="4" style="43" customWidth="1"/>
    <col min="13248" max="13248" width="9.42578125" style="43" customWidth="1"/>
    <col min="13249" max="13249" width="10.5703125" style="43" customWidth="1"/>
    <col min="13250" max="13250" width="9.85546875" style="43" customWidth="1"/>
    <col min="13251" max="13252" width="15.42578125" style="43" customWidth="1"/>
    <col min="13253" max="13253" width="16.7109375" style="43" customWidth="1"/>
    <col min="13254" max="13254" width="8.42578125" style="43" customWidth="1"/>
    <col min="13255" max="13255" width="13.7109375" style="43" customWidth="1"/>
    <col min="13256" max="13256" width="23.5703125" style="43" bestFit="1" customWidth="1"/>
    <col min="13257" max="13257" width="45.140625" style="43" customWidth="1"/>
    <col min="13258" max="13258" width="33.140625" style="43" bestFit="1" customWidth="1"/>
    <col min="13259" max="13259" width="8.85546875" style="43"/>
    <col min="13260" max="13260" width="17.42578125" style="43" customWidth="1"/>
    <col min="13261" max="13261" width="8.85546875" style="43" customWidth="1"/>
    <col min="13262" max="13262" width="11" style="43" customWidth="1"/>
    <col min="13263" max="13263" width="10.140625" style="43" customWidth="1"/>
    <col min="13264" max="13264" width="10.7109375" style="43" customWidth="1"/>
    <col min="13265" max="13265" width="6.42578125" style="43" customWidth="1"/>
    <col min="13266" max="13266" width="3.85546875" style="43" customWidth="1"/>
    <col min="13267" max="13267" width="12.42578125" style="43" customWidth="1"/>
    <col min="13268" max="13268" width="7" style="43" customWidth="1"/>
    <col min="13269" max="13269" width="15" style="43" customWidth="1"/>
    <col min="13270" max="13270" width="10.85546875" style="43" customWidth="1"/>
    <col min="13271" max="13271" width="3.85546875" style="43" customWidth="1"/>
    <col min="13272" max="13272" width="4.7109375" style="43" customWidth="1"/>
    <col min="13273" max="13273" width="4" style="43" customWidth="1"/>
    <col min="13274" max="13274" width="9.7109375" style="43" customWidth="1"/>
    <col min="13275" max="13275" width="4.28515625" style="43" customWidth="1"/>
    <col min="13276" max="13276" width="4.7109375" style="43" customWidth="1"/>
    <col min="13277" max="13277" width="4.28515625" style="43" customWidth="1"/>
    <col min="13278" max="13278" width="11.7109375" style="43" customWidth="1"/>
    <col min="13279" max="13279" width="8.42578125" style="43" customWidth="1"/>
    <col min="13280" max="13280" width="8.140625" style="43" customWidth="1"/>
    <col min="13281" max="13281" width="9.28515625" style="43" customWidth="1"/>
    <col min="13282" max="13282" width="9.85546875" style="43" customWidth="1"/>
    <col min="13283" max="13283" width="6.28515625" style="43" customWidth="1"/>
    <col min="13284" max="13284" width="8.42578125" style="43" customWidth="1"/>
    <col min="13285" max="13285" width="10.7109375" style="43" customWidth="1"/>
    <col min="13286" max="13286" width="12" style="43" customWidth="1"/>
    <col min="13287" max="13287" width="9.85546875" style="43" customWidth="1"/>
    <col min="13288" max="13288" width="7.42578125" style="43" customWidth="1"/>
    <col min="13289" max="13289" width="10.7109375" style="43" customWidth="1"/>
    <col min="13290" max="13290" width="10.140625" style="43" customWidth="1"/>
    <col min="13291" max="13291" width="5.42578125" style="43" customWidth="1"/>
    <col min="13292" max="13292" width="9.85546875" style="43" customWidth="1"/>
    <col min="13293" max="13293" width="13.140625" style="43" customWidth="1"/>
    <col min="13294" max="13294" width="13.28515625" style="43" customWidth="1"/>
    <col min="13295" max="13295" width="12.140625" style="43" customWidth="1"/>
    <col min="13296" max="13296" width="2.7109375" style="43" customWidth="1"/>
    <col min="13297" max="13297" width="9.28515625" style="43" customWidth="1"/>
    <col min="13298" max="13298" width="43.85546875" style="43" customWidth="1"/>
    <col min="13299" max="13300" width="14.42578125" style="43" customWidth="1"/>
    <col min="13301" max="13301" width="10.85546875" style="43" customWidth="1"/>
    <col min="13302" max="13305" width="8.85546875" style="43"/>
    <col min="13306" max="13306" width="12.42578125" style="43" customWidth="1"/>
    <col min="13307" max="13493" width="8.85546875" style="43"/>
    <col min="13494" max="13494" width="9" style="43" customWidth="1"/>
    <col min="13495" max="13495" width="34.42578125" style="43" customWidth="1"/>
    <col min="13496" max="13496" width="10.42578125" style="43" customWidth="1"/>
    <col min="13497" max="13497" width="11.28515625" style="43" customWidth="1"/>
    <col min="13498" max="13498" width="9.5703125" style="43" customWidth="1"/>
    <col min="13499" max="13499" width="10.140625" style="43" customWidth="1"/>
    <col min="13500" max="13500" width="15.28515625" style="43" customWidth="1"/>
    <col min="13501" max="13501" width="12.42578125" style="43" customWidth="1"/>
    <col min="13502" max="13502" width="9.28515625" style="43" customWidth="1"/>
    <col min="13503" max="13503" width="4" style="43" customWidth="1"/>
    <col min="13504" max="13504" width="9.42578125" style="43" customWidth="1"/>
    <col min="13505" max="13505" width="10.5703125" style="43" customWidth="1"/>
    <col min="13506" max="13506" width="9.85546875" style="43" customWidth="1"/>
    <col min="13507" max="13508" width="15.42578125" style="43" customWidth="1"/>
    <col min="13509" max="13509" width="16.7109375" style="43" customWidth="1"/>
    <col min="13510" max="13510" width="8.42578125" style="43" customWidth="1"/>
    <col min="13511" max="13511" width="13.7109375" style="43" customWidth="1"/>
    <col min="13512" max="13512" width="23.5703125" style="43" bestFit="1" customWidth="1"/>
    <col min="13513" max="13513" width="45.140625" style="43" customWidth="1"/>
    <col min="13514" max="13514" width="33.140625" style="43" bestFit="1" customWidth="1"/>
    <col min="13515" max="13515" width="8.85546875" style="43"/>
    <col min="13516" max="13516" width="17.42578125" style="43" customWidth="1"/>
    <col min="13517" max="13517" width="8.85546875" style="43" customWidth="1"/>
    <col min="13518" max="13518" width="11" style="43" customWidth="1"/>
    <col min="13519" max="13519" width="10.140625" style="43" customWidth="1"/>
    <col min="13520" max="13520" width="10.7109375" style="43" customWidth="1"/>
    <col min="13521" max="13521" width="6.42578125" style="43" customWidth="1"/>
    <col min="13522" max="13522" width="3.85546875" style="43" customWidth="1"/>
    <col min="13523" max="13523" width="12.42578125" style="43" customWidth="1"/>
    <col min="13524" max="13524" width="7" style="43" customWidth="1"/>
    <col min="13525" max="13525" width="15" style="43" customWidth="1"/>
    <col min="13526" max="13526" width="10.85546875" style="43" customWidth="1"/>
    <col min="13527" max="13527" width="3.85546875" style="43" customWidth="1"/>
    <col min="13528" max="13528" width="4.7109375" style="43" customWidth="1"/>
    <col min="13529" max="13529" width="4" style="43" customWidth="1"/>
    <col min="13530" max="13530" width="9.7109375" style="43" customWidth="1"/>
    <col min="13531" max="13531" width="4.28515625" style="43" customWidth="1"/>
    <col min="13532" max="13532" width="4.7109375" style="43" customWidth="1"/>
    <col min="13533" max="13533" width="4.28515625" style="43" customWidth="1"/>
    <col min="13534" max="13534" width="11.7109375" style="43" customWidth="1"/>
    <col min="13535" max="13535" width="8.42578125" style="43" customWidth="1"/>
    <col min="13536" max="13536" width="8.140625" style="43" customWidth="1"/>
    <col min="13537" max="13537" width="9.28515625" style="43" customWidth="1"/>
    <col min="13538" max="13538" width="9.85546875" style="43" customWidth="1"/>
    <col min="13539" max="13539" width="6.28515625" style="43" customWidth="1"/>
    <col min="13540" max="13540" width="8.42578125" style="43" customWidth="1"/>
    <col min="13541" max="13541" width="10.7109375" style="43" customWidth="1"/>
    <col min="13542" max="13542" width="12" style="43" customWidth="1"/>
    <col min="13543" max="13543" width="9.85546875" style="43" customWidth="1"/>
    <col min="13544" max="13544" width="7.42578125" style="43" customWidth="1"/>
    <col min="13545" max="13545" width="10.7109375" style="43" customWidth="1"/>
    <col min="13546" max="13546" width="10.140625" style="43" customWidth="1"/>
    <col min="13547" max="13547" width="5.42578125" style="43" customWidth="1"/>
    <col min="13548" max="13548" width="9.85546875" style="43" customWidth="1"/>
    <col min="13549" max="13549" width="13.140625" style="43" customWidth="1"/>
    <col min="13550" max="13550" width="13.28515625" style="43" customWidth="1"/>
    <col min="13551" max="13551" width="12.140625" style="43" customWidth="1"/>
    <col min="13552" max="13552" width="2.7109375" style="43" customWidth="1"/>
    <col min="13553" max="13553" width="9.28515625" style="43" customWidth="1"/>
    <col min="13554" max="13554" width="43.85546875" style="43" customWidth="1"/>
    <col min="13555" max="13556" width="14.42578125" style="43" customWidth="1"/>
    <col min="13557" max="13557" width="10.85546875" style="43" customWidth="1"/>
    <col min="13558" max="13561" width="8.85546875" style="43"/>
    <col min="13562" max="13562" width="12.42578125" style="43" customWidth="1"/>
    <col min="13563" max="13749" width="8.85546875" style="43"/>
    <col min="13750" max="13750" width="9" style="43" customWidth="1"/>
    <col min="13751" max="13751" width="34.42578125" style="43" customWidth="1"/>
    <col min="13752" max="13752" width="10.42578125" style="43" customWidth="1"/>
    <col min="13753" max="13753" width="11.28515625" style="43" customWidth="1"/>
    <col min="13754" max="13754" width="9.5703125" style="43" customWidth="1"/>
    <col min="13755" max="13755" width="10.140625" style="43" customWidth="1"/>
    <col min="13756" max="13756" width="15.28515625" style="43" customWidth="1"/>
    <col min="13757" max="13757" width="12.42578125" style="43" customWidth="1"/>
    <col min="13758" max="13758" width="9.28515625" style="43" customWidth="1"/>
    <col min="13759" max="13759" width="4" style="43" customWidth="1"/>
    <col min="13760" max="13760" width="9.42578125" style="43" customWidth="1"/>
    <col min="13761" max="13761" width="10.5703125" style="43" customWidth="1"/>
    <col min="13762" max="13762" width="9.85546875" style="43" customWidth="1"/>
    <col min="13763" max="13764" width="15.42578125" style="43" customWidth="1"/>
    <col min="13765" max="13765" width="16.7109375" style="43" customWidth="1"/>
    <col min="13766" max="13766" width="8.42578125" style="43" customWidth="1"/>
    <col min="13767" max="13767" width="13.7109375" style="43" customWidth="1"/>
    <col min="13768" max="13768" width="23.5703125" style="43" bestFit="1" customWidth="1"/>
    <col min="13769" max="13769" width="45.140625" style="43" customWidth="1"/>
    <col min="13770" max="13770" width="33.140625" style="43" bestFit="1" customWidth="1"/>
    <col min="13771" max="13771" width="8.85546875" style="43"/>
    <col min="13772" max="13772" width="17.42578125" style="43" customWidth="1"/>
    <col min="13773" max="13773" width="8.85546875" style="43" customWidth="1"/>
    <col min="13774" max="13774" width="11" style="43" customWidth="1"/>
    <col min="13775" max="13775" width="10.140625" style="43" customWidth="1"/>
    <col min="13776" max="13776" width="10.7109375" style="43" customWidth="1"/>
    <col min="13777" max="13777" width="6.42578125" style="43" customWidth="1"/>
    <col min="13778" max="13778" width="3.85546875" style="43" customWidth="1"/>
    <col min="13779" max="13779" width="12.42578125" style="43" customWidth="1"/>
    <col min="13780" max="13780" width="7" style="43" customWidth="1"/>
    <col min="13781" max="13781" width="15" style="43" customWidth="1"/>
    <col min="13782" max="13782" width="10.85546875" style="43" customWidth="1"/>
    <col min="13783" max="13783" width="3.85546875" style="43" customWidth="1"/>
    <col min="13784" max="13784" width="4.7109375" style="43" customWidth="1"/>
    <col min="13785" max="13785" width="4" style="43" customWidth="1"/>
    <col min="13786" max="13786" width="9.7109375" style="43" customWidth="1"/>
    <col min="13787" max="13787" width="4.28515625" style="43" customWidth="1"/>
    <col min="13788" max="13788" width="4.7109375" style="43" customWidth="1"/>
    <col min="13789" max="13789" width="4.28515625" style="43" customWidth="1"/>
    <col min="13790" max="13790" width="11.7109375" style="43" customWidth="1"/>
    <col min="13791" max="13791" width="8.42578125" style="43" customWidth="1"/>
    <col min="13792" max="13792" width="8.140625" style="43" customWidth="1"/>
    <col min="13793" max="13793" width="9.28515625" style="43" customWidth="1"/>
    <col min="13794" max="13794" width="9.85546875" style="43" customWidth="1"/>
    <col min="13795" max="13795" width="6.28515625" style="43" customWidth="1"/>
    <col min="13796" max="13796" width="8.42578125" style="43" customWidth="1"/>
    <col min="13797" max="13797" width="10.7109375" style="43" customWidth="1"/>
    <col min="13798" max="13798" width="12" style="43" customWidth="1"/>
    <col min="13799" max="13799" width="9.85546875" style="43" customWidth="1"/>
    <col min="13800" max="13800" width="7.42578125" style="43" customWidth="1"/>
    <col min="13801" max="13801" width="10.7109375" style="43" customWidth="1"/>
    <col min="13802" max="13802" width="10.140625" style="43" customWidth="1"/>
    <col min="13803" max="13803" width="5.42578125" style="43" customWidth="1"/>
    <col min="13804" max="13804" width="9.85546875" style="43" customWidth="1"/>
    <col min="13805" max="13805" width="13.140625" style="43" customWidth="1"/>
    <col min="13806" max="13806" width="13.28515625" style="43" customWidth="1"/>
    <col min="13807" max="13807" width="12.140625" style="43" customWidth="1"/>
    <col min="13808" max="13808" width="2.7109375" style="43" customWidth="1"/>
    <col min="13809" max="13809" width="9.28515625" style="43" customWidth="1"/>
    <col min="13810" max="13810" width="43.85546875" style="43" customWidth="1"/>
    <col min="13811" max="13812" width="14.42578125" style="43" customWidth="1"/>
    <col min="13813" max="13813" width="10.85546875" style="43" customWidth="1"/>
    <col min="13814" max="13817" width="8.85546875" style="43"/>
    <col min="13818" max="13818" width="12.42578125" style="43" customWidth="1"/>
    <col min="13819" max="14005" width="8.85546875" style="43"/>
    <col min="14006" max="14006" width="9" style="43" customWidth="1"/>
    <col min="14007" max="14007" width="34.42578125" style="43" customWidth="1"/>
    <col min="14008" max="14008" width="10.42578125" style="43" customWidth="1"/>
    <col min="14009" max="14009" width="11.28515625" style="43" customWidth="1"/>
    <col min="14010" max="14010" width="9.5703125" style="43" customWidth="1"/>
    <col min="14011" max="14011" width="10.140625" style="43" customWidth="1"/>
    <col min="14012" max="14012" width="15.28515625" style="43" customWidth="1"/>
    <col min="14013" max="14013" width="12.42578125" style="43" customWidth="1"/>
    <col min="14014" max="14014" width="9.28515625" style="43" customWidth="1"/>
    <col min="14015" max="14015" width="4" style="43" customWidth="1"/>
    <col min="14016" max="14016" width="9.42578125" style="43" customWidth="1"/>
    <col min="14017" max="14017" width="10.5703125" style="43" customWidth="1"/>
    <col min="14018" max="14018" width="9.85546875" style="43" customWidth="1"/>
    <col min="14019" max="14020" width="15.42578125" style="43" customWidth="1"/>
    <col min="14021" max="14021" width="16.7109375" style="43" customWidth="1"/>
    <col min="14022" max="14022" width="8.42578125" style="43" customWidth="1"/>
    <col min="14023" max="14023" width="13.7109375" style="43" customWidth="1"/>
    <col min="14024" max="14024" width="23.5703125" style="43" bestFit="1" customWidth="1"/>
    <col min="14025" max="14025" width="45.140625" style="43" customWidth="1"/>
    <col min="14026" max="14026" width="33.140625" style="43" bestFit="1" customWidth="1"/>
    <col min="14027" max="14027" width="8.85546875" style="43"/>
    <col min="14028" max="14028" width="17.42578125" style="43" customWidth="1"/>
    <col min="14029" max="14029" width="8.85546875" style="43" customWidth="1"/>
    <col min="14030" max="14030" width="11" style="43" customWidth="1"/>
    <col min="14031" max="14031" width="10.140625" style="43" customWidth="1"/>
    <col min="14032" max="14032" width="10.7109375" style="43" customWidth="1"/>
    <col min="14033" max="14033" width="6.42578125" style="43" customWidth="1"/>
    <col min="14034" max="14034" width="3.85546875" style="43" customWidth="1"/>
    <col min="14035" max="14035" width="12.42578125" style="43" customWidth="1"/>
    <col min="14036" max="14036" width="7" style="43" customWidth="1"/>
    <col min="14037" max="14037" width="15" style="43" customWidth="1"/>
    <col min="14038" max="14038" width="10.85546875" style="43" customWidth="1"/>
    <col min="14039" max="14039" width="3.85546875" style="43" customWidth="1"/>
    <col min="14040" max="14040" width="4.7109375" style="43" customWidth="1"/>
    <col min="14041" max="14041" width="4" style="43" customWidth="1"/>
    <col min="14042" max="14042" width="9.7109375" style="43" customWidth="1"/>
    <col min="14043" max="14043" width="4.28515625" style="43" customWidth="1"/>
    <col min="14044" max="14044" width="4.7109375" style="43" customWidth="1"/>
    <col min="14045" max="14045" width="4.28515625" style="43" customWidth="1"/>
    <col min="14046" max="14046" width="11.7109375" style="43" customWidth="1"/>
    <col min="14047" max="14047" width="8.42578125" style="43" customWidth="1"/>
    <col min="14048" max="14048" width="8.140625" style="43" customWidth="1"/>
    <col min="14049" max="14049" width="9.28515625" style="43" customWidth="1"/>
    <col min="14050" max="14050" width="9.85546875" style="43" customWidth="1"/>
    <col min="14051" max="14051" width="6.28515625" style="43" customWidth="1"/>
    <col min="14052" max="14052" width="8.42578125" style="43" customWidth="1"/>
    <col min="14053" max="14053" width="10.7109375" style="43" customWidth="1"/>
    <col min="14054" max="14054" width="12" style="43" customWidth="1"/>
    <col min="14055" max="14055" width="9.85546875" style="43" customWidth="1"/>
    <col min="14056" max="14056" width="7.42578125" style="43" customWidth="1"/>
    <col min="14057" max="14057" width="10.7109375" style="43" customWidth="1"/>
    <col min="14058" max="14058" width="10.140625" style="43" customWidth="1"/>
    <col min="14059" max="14059" width="5.42578125" style="43" customWidth="1"/>
    <col min="14060" max="14060" width="9.85546875" style="43" customWidth="1"/>
    <col min="14061" max="14061" width="13.140625" style="43" customWidth="1"/>
    <col min="14062" max="14062" width="13.28515625" style="43" customWidth="1"/>
    <col min="14063" max="14063" width="12.140625" style="43" customWidth="1"/>
    <col min="14064" max="14064" width="2.7109375" style="43" customWidth="1"/>
    <col min="14065" max="14065" width="9.28515625" style="43" customWidth="1"/>
    <col min="14066" max="14066" width="43.85546875" style="43" customWidth="1"/>
    <col min="14067" max="14068" width="14.42578125" style="43" customWidth="1"/>
    <col min="14069" max="14069" width="10.85546875" style="43" customWidth="1"/>
    <col min="14070" max="14073" width="8.85546875" style="43"/>
    <col min="14074" max="14074" width="12.42578125" style="43" customWidth="1"/>
    <col min="14075" max="14261" width="8.85546875" style="43"/>
    <col min="14262" max="14262" width="9" style="43" customWidth="1"/>
    <col min="14263" max="14263" width="34.42578125" style="43" customWidth="1"/>
    <col min="14264" max="14264" width="10.42578125" style="43" customWidth="1"/>
    <col min="14265" max="14265" width="11.28515625" style="43" customWidth="1"/>
    <col min="14266" max="14266" width="9.5703125" style="43" customWidth="1"/>
    <col min="14267" max="14267" width="10.140625" style="43" customWidth="1"/>
    <col min="14268" max="14268" width="15.28515625" style="43" customWidth="1"/>
    <col min="14269" max="14269" width="12.42578125" style="43" customWidth="1"/>
    <col min="14270" max="14270" width="9.28515625" style="43" customWidth="1"/>
    <col min="14271" max="14271" width="4" style="43" customWidth="1"/>
    <col min="14272" max="14272" width="9.42578125" style="43" customWidth="1"/>
    <col min="14273" max="14273" width="10.5703125" style="43" customWidth="1"/>
    <col min="14274" max="14274" width="9.85546875" style="43" customWidth="1"/>
    <col min="14275" max="14276" width="15.42578125" style="43" customWidth="1"/>
    <col min="14277" max="14277" width="16.7109375" style="43" customWidth="1"/>
    <col min="14278" max="14278" width="8.42578125" style="43" customWidth="1"/>
    <col min="14279" max="14279" width="13.7109375" style="43" customWidth="1"/>
    <col min="14280" max="14280" width="23.5703125" style="43" bestFit="1" customWidth="1"/>
    <col min="14281" max="14281" width="45.140625" style="43" customWidth="1"/>
    <col min="14282" max="14282" width="33.140625" style="43" bestFit="1" customWidth="1"/>
    <col min="14283" max="14283" width="8.85546875" style="43"/>
    <col min="14284" max="14284" width="17.42578125" style="43" customWidth="1"/>
    <col min="14285" max="14285" width="8.85546875" style="43" customWidth="1"/>
    <col min="14286" max="14286" width="11" style="43" customWidth="1"/>
    <col min="14287" max="14287" width="10.140625" style="43" customWidth="1"/>
    <col min="14288" max="14288" width="10.7109375" style="43" customWidth="1"/>
    <col min="14289" max="14289" width="6.42578125" style="43" customWidth="1"/>
    <col min="14290" max="14290" width="3.85546875" style="43" customWidth="1"/>
    <col min="14291" max="14291" width="12.42578125" style="43" customWidth="1"/>
    <col min="14292" max="14292" width="7" style="43" customWidth="1"/>
    <col min="14293" max="14293" width="15" style="43" customWidth="1"/>
    <col min="14294" max="14294" width="10.85546875" style="43" customWidth="1"/>
    <col min="14295" max="14295" width="3.85546875" style="43" customWidth="1"/>
    <col min="14296" max="14296" width="4.7109375" style="43" customWidth="1"/>
    <col min="14297" max="14297" width="4" style="43" customWidth="1"/>
    <col min="14298" max="14298" width="9.7109375" style="43" customWidth="1"/>
    <col min="14299" max="14299" width="4.28515625" style="43" customWidth="1"/>
    <col min="14300" max="14300" width="4.7109375" style="43" customWidth="1"/>
    <col min="14301" max="14301" width="4.28515625" style="43" customWidth="1"/>
    <col min="14302" max="14302" width="11.7109375" style="43" customWidth="1"/>
    <col min="14303" max="14303" width="8.42578125" style="43" customWidth="1"/>
    <col min="14304" max="14304" width="8.140625" style="43" customWidth="1"/>
    <col min="14305" max="14305" width="9.28515625" style="43" customWidth="1"/>
    <col min="14306" max="14306" width="9.85546875" style="43" customWidth="1"/>
    <col min="14307" max="14307" width="6.28515625" style="43" customWidth="1"/>
    <col min="14308" max="14308" width="8.42578125" style="43" customWidth="1"/>
    <col min="14309" max="14309" width="10.7109375" style="43" customWidth="1"/>
    <col min="14310" max="14310" width="12" style="43" customWidth="1"/>
    <col min="14311" max="14311" width="9.85546875" style="43" customWidth="1"/>
    <col min="14312" max="14312" width="7.42578125" style="43" customWidth="1"/>
    <col min="14313" max="14313" width="10.7109375" style="43" customWidth="1"/>
    <col min="14314" max="14314" width="10.140625" style="43" customWidth="1"/>
    <col min="14315" max="14315" width="5.42578125" style="43" customWidth="1"/>
    <col min="14316" max="14316" width="9.85546875" style="43" customWidth="1"/>
    <col min="14317" max="14317" width="13.140625" style="43" customWidth="1"/>
    <col min="14318" max="14318" width="13.28515625" style="43" customWidth="1"/>
    <col min="14319" max="14319" width="12.140625" style="43" customWidth="1"/>
    <col min="14320" max="14320" width="2.7109375" style="43" customWidth="1"/>
    <col min="14321" max="14321" width="9.28515625" style="43" customWidth="1"/>
    <col min="14322" max="14322" width="43.85546875" style="43" customWidth="1"/>
    <col min="14323" max="14324" width="14.42578125" style="43" customWidth="1"/>
    <col min="14325" max="14325" width="10.85546875" style="43" customWidth="1"/>
    <col min="14326" max="14329" width="8.85546875" style="43"/>
    <col min="14330" max="14330" width="12.42578125" style="43" customWidth="1"/>
    <col min="14331" max="14517" width="8.85546875" style="43"/>
    <col min="14518" max="14518" width="9" style="43" customWidth="1"/>
    <col min="14519" max="14519" width="34.42578125" style="43" customWidth="1"/>
    <col min="14520" max="14520" width="10.42578125" style="43" customWidth="1"/>
    <col min="14521" max="14521" width="11.28515625" style="43" customWidth="1"/>
    <col min="14522" max="14522" width="9.5703125" style="43" customWidth="1"/>
    <col min="14523" max="14523" width="10.140625" style="43" customWidth="1"/>
    <col min="14524" max="14524" width="15.28515625" style="43" customWidth="1"/>
    <col min="14525" max="14525" width="12.42578125" style="43" customWidth="1"/>
    <col min="14526" max="14526" width="9.28515625" style="43" customWidth="1"/>
    <col min="14527" max="14527" width="4" style="43" customWidth="1"/>
    <col min="14528" max="14528" width="9.42578125" style="43" customWidth="1"/>
    <col min="14529" max="14529" width="10.5703125" style="43" customWidth="1"/>
    <col min="14530" max="14530" width="9.85546875" style="43" customWidth="1"/>
    <col min="14531" max="14532" width="15.42578125" style="43" customWidth="1"/>
    <col min="14533" max="14533" width="16.7109375" style="43" customWidth="1"/>
    <col min="14534" max="14534" width="8.42578125" style="43" customWidth="1"/>
    <col min="14535" max="14535" width="13.7109375" style="43" customWidth="1"/>
    <col min="14536" max="14536" width="23.5703125" style="43" bestFit="1" customWidth="1"/>
    <col min="14537" max="14537" width="45.140625" style="43" customWidth="1"/>
    <col min="14538" max="14538" width="33.140625" style="43" bestFit="1" customWidth="1"/>
    <col min="14539" max="14539" width="8.85546875" style="43"/>
    <col min="14540" max="14540" width="17.42578125" style="43" customWidth="1"/>
    <col min="14541" max="14541" width="8.85546875" style="43" customWidth="1"/>
    <col min="14542" max="14542" width="11" style="43" customWidth="1"/>
    <col min="14543" max="14543" width="10.140625" style="43" customWidth="1"/>
    <col min="14544" max="14544" width="10.7109375" style="43" customWidth="1"/>
    <col min="14545" max="14545" width="6.42578125" style="43" customWidth="1"/>
    <col min="14546" max="14546" width="3.85546875" style="43" customWidth="1"/>
    <col min="14547" max="14547" width="12.42578125" style="43" customWidth="1"/>
    <col min="14548" max="14548" width="7" style="43" customWidth="1"/>
    <col min="14549" max="14549" width="15" style="43" customWidth="1"/>
    <col min="14550" max="14550" width="10.85546875" style="43" customWidth="1"/>
    <col min="14551" max="14551" width="3.85546875" style="43" customWidth="1"/>
    <col min="14552" max="14552" width="4.7109375" style="43" customWidth="1"/>
    <col min="14553" max="14553" width="4" style="43" customWidth="1"/>
    <col min="14554" max="14554" width="9.7109375" style="43" customWidth="1"/>
    <col min="14555" max="14555" width="4.28515625" style="43" customWidth="1"/>
    <col min="14556" max="14556" width="4.7109375" style="43" customWidth="1"/>
    <col min="14557" max="14557" width="4.28515625" style="43" customWidth="1"/>
    <col min="14558" max="14558" width="11.7109375" style="43" customWidth="1"/>
    <col min="14559" max="14559" width="8.42578125" style="43" customWidth="1"/>
    <col min="14560" max="14560" width="8.140625" style="43" customWidth="1"/>
    <col min="14561" max="14561" width="9.28515625" style="43" customWidth="1"/>
    <col min="14562" max="14562" width="9.85546875" style="43" customWidth="1"/>
    <col min="14563" max="14563" width="6.28515625" style="43" customWidth="1"/>
    <col min="14564" max="14564" width="8.42578125" style="43" customWidth="1"/>
    <col min="14565" max="14565" width="10.7109375" style="43" customWidth="1"/>
    <col min="14566" max="14566" width="12" style="43" customWidth="1"/>
    <col min="14567" max="14567" width="9.85546875" style="43" customWidth="1"/>
    <col min="14568" max="14568" width="7.42578125" style="43" customWidth="1"/>
    <col min="14569" max="14569" width="10.7109375" style="43" customWidth="1"/>
    <col min="14570" max="14570" width="10.140625" style="43" customWidth="1"/>
    <col min="14571" max="14571" width="5.42578125" style="43" customWidth="1"/>
    <col min="14572" max="14572" width="9.85546875" style="43" customWidth="1"/>
    <col min="14573" max="14573" width="13.140625" style="43" customWidth="1"/>
    <col min="14574" max="14574" width="13.28515625" style="43" customWidth="1"/>
    <col min="14575" max="14575" width="12.140625" style="43" customWidth="1"/>
    <col min="14576" max="14576" width="2.7109375" style="43" customWidth="1"/>
    <col min="14577" max="14577" width="9.28515625" style="43" customWidth="1"/>
    <col min="14578" max="14578" width="43.85546875" style="43" customWidth="1"/>
    <col min="14579" max="14580" width="14.42578125" style="43" customWidth="1"/>
    <col min="14581" max="14581" width="10.85546875" style="43" customWidth="1"/>
    <col min="14582" max="14585" width="8.85546875" style="43"/>
    <col min="14586" max="14586" width="12.42578125" style="43" customWidth="1"/>
    <col min="14587" max="14773" width="8.85546875" style="43"/>
    <col min="14774" max="14774" width="9" style="43" customWidth="1"/>
    <col min="14775" max="14775" width="34.42578125" style="43" customWidth="1"/>
    <col min="14776" max="14776" width="10.42578125" style="43" customWidth="1"/>
    <col min="14777" max="14777" width="11.28515625" style="43" customWidth="1"/>
    <col min="14778" max="14778" width="9.5703125" style="43" customWidth="1"/>
    <col min="14779" max="14779" width="10.140625" style="43" customWidth="1"/>
    <col min="14780" max="14780" width="15.28515625" style="43" customWidth="1"/>
    <col min="14781" max="14781" width="12.42578125" style="43" customWidth="1"/>
    <col min="14782" max="14782" width="9.28515625" style="43" customWidth="1"/>
    <col min="14783" max="14783" width="4" style="43" customWidth="1"/>
    <col min="14784" max="14784" width="9.42578125" style="43" customWidth="1"/>
    <col min="14785" max="14785" width="10.5703125" style="43" customWidth="1"/>
    <col min="14786" max="14786" width="9.85546875" style="43" customWidth="1"/>
    <col min="14787" max="14788" width="15.42578125" style="43" customWidth="1"/>
    <col min="14789" max="14789" width="16.7109375" style="43" customWidth="1"/>
    <col min="14790" max="14790" width="8.42578125" style="43" customWidth="1"/>
    <col min="14791" max="14791" width="13.7109375" style="43" customWidth="1"/>
    <col min="14792" max="14792" width="23.5703125" style="43" bestFit="1" customWidth="1"/>
    <col min="14793" max="14793" width="45.140625" style="43" customWidth="1"/>
    <col min="14794" max="14794" width="33.140625" style="43" bestFit="1" customWidth="1"/>
    <col min="14795" max="14795" width="8.85546875" style="43"/>
    <col min="14796" max="14796" width="17.42578125" style="43" customWidth="1"/>
    <col min="14797" max="14797" width="8.85546875" style="43" customWidth="1"/>
    <col min="14798" max="14798" width="11" style="43" customWidth="1"/>
    <col min="14799" max="14799" width="10.140625" style="43" customWidth="1"/>
    <col min="14800" max="14800" width="10.7109375" style="43" customWidth="1"/>
    <col min="14801" max="14801" width="6.42578125" style="43" customWidth="1"/>
    <col min="14802" max="14802" width="3.85546875" style="43" customWidth="1"/>
    <col min="14803" max="14803" width="12.42578125" style="43" customWidth="1"/>
    <col min="14804" max="14804" width="7" style="43" customWidth="1"/>
    <col min="14805" max="14805" width="15" style="43" customWidth="1"/>
    <col min="14806" max="14806" width="10.85546875" style="43" customWidth="1"/>
    <col min="14807" max="14807" width="3.85546875" style="43" customWidth="1"/>
    <col min="14808" max="14808" width="4.7109375" style="43" customWidth="1"/>
    <col min="14809" max="14809" width="4" style="43" customWidth="1"/>
    <col min="14810" max="14810" width="9.7109375" style="43" customWidth="1"/>
    <col min="14811" max="14811" width="4.28515625" style="43" customWidth="1"/>
    <col min="14812" max="14812" width="4.7109375" style="43" customWidth="1"/>
    <col min="14813" max="14813" width="4.28515625" style="43" customWidth="1"/>
    <col min="14814" max="14814" width="11.7109375" style="43" customWidth="1"/>
    <col min="14815" max="14815" width="8.42578125" style="43" customWidth="1"/>
    <col min="14816" max="14816" width="8.140625" style="43" customWidth="1"/>
    <col min="14817" max="14817" width="9.28515625" style="43" customWidth="1"/>
    <col min="14818" max="14818" width="9.85546875" style="43" customWidth="1"/>
    <col min="14819" max="14819" width="6.28515625" style="43" customWidth="1"/>
    <col min="14820" max="14820" width="8.42578125" style="43" customWidth="1"/>
    <col min="14821" max="14821" width="10.7109375" style="43" customWidth="1"/>
    <col min="14822" max="14822" width="12" style="43" customWidth="1"/>
    <col min="14823" max="14823" width="9.85546875" style="43" customWidth="1"/>
    <col min="14824" max="14824" width="7.42578125" style="43" customWidth="1"/>
    <col min="14825" max="14825" width="10.7109375" style="43" customWidth="1"/>
    <col min="14826" max="14826" width="10.140625" style="43" customWidth="1"/>
    <col min="14827" max="14827" width="5.42578125" style="43" customWidth="1"/>
    <col min="14828" max="14828" width="9.85546875" style="43" customWidth="1"/>
    <col min="14829" max="14829" width="13.140625" style="43" customWidth="1"/>
    <col min="14830" max="14830" width="13.28515625" style="43" customWidth="1"/>
    <col min="14831" max="14831" width="12.140625" style="43" customWidth="1"/>
    <col min="14832" max="14832" width="2.7109375" style="43" customWidth="1"/>
    <col min="14833" max="14833" width="9.28515625" style="43" customWidth="1"/>
    <col min="14834" max="14834" width="43.85546875" style="43" customWidth="1"/>
    <col min="14835" max="14836" width="14.42578125" style="43" customWidth="1"/>
    <col min="14837" max="14837" width="10.85546875" style="43" customWidth="1"/>
    <col min="14838" max="14841" width="8.85546875" style="43"/>
    <col min="14842" max="14842" width="12.42578125" style="43" customWidth="1"/>
    <col min="14843" max="15029" width="8.85546875" style="43"/>
    <col min="15030" max="15030" width="9" style="43" customWidth="1"/>
    <col min="15031" max="15031" width="34.42578125" style="43" customWidth="1"/>
    <col min="15032" max="15032" width="10.42578125" style="43" customWidth="1"/>
    <col min="15033" max="15033" width="11.28515625" style="43" customWidth="1"/>
    <col min="15034" max="15034" width="9.5703125" style="43" customWidth="1"/>
    <col min="15035" max="15035" width="10.140625" style="43" customWidth="1"/>
    <col min="15036" max="15036" width="15.28515625" style="43" customWidth="1"/>
    <col min="15037" max="15037" width="12.42578125" style="43" customWidth="1"/>
    <col min="15038" max="15038" width="9.28515625" style="43" customWidth="1"/>
    <col min="15039" max="15039" width="4" style="43" customWidth="1"/>
    <col min="15040" max="15040" width="9.42578125" style="43" customWidth="1"/>
    <col min="15041" max="15041" width="10.5703125" style="43" customWidth="1"/>
    <col min="15042" max="15042" width="9.85546875" style="43" customWidth="1"/>
    <col min="15043" max="15044" width="15.42578125" style="43" customWidth="1"/>
    <col min="15045" max="15045" width="16.7109375" style="43" customWidth="1"/>
    <col min="15046" max="15046" width="8.42578125" style="43" customWidth="1"/>
    <col min="15047" max="15047" width="13.7109375" style="43" customWidth="1"/>
    <col min="15048" max="15048" width="23.5703125" style="43" bestFit="1" customWidth="1"/>
    <col min="15049" max="15049" width="45.140625" style="43" customWidth="1"/>
    <col min="15050" max="15050" width="33.140625" style="43" bestFit="1" customWidth="1"/>
    <col min="15051" max="15051" width="8.85546875" style="43"/>
    <col min="15052" max="15052" width="17.42578125" style="43" customWidth="1"/>
    <col min="15053" max="15053" width="8.85546875" style="43" customWidth="1"/>
    <col min="15054" max="15054" width="11" style="43" customWidth="1"/>
    <col min="15055" max="15055" width="10.140625" style="43" customWidth="1"/>
    <col min="15056" max="15056" width="10.7109375" style="43" customWidth="1"/>
    <col min="15057" max="15057" width="6.42578125" style="43" customWidth="1"/>
    <col min="15058" max="15058" width="3.85546875" style="43" customWidth="1"/>
    <col min="15059" max="15059" width="12.42578125" style="43" customWidth="1"/>
    <col min="15060" max="15060" width="7" style="43" customWidth="1"/>
    <col min="15061" max="15061" width="15" style="43" customWidth="1"/>
    <col min="15062" max="15062" width="10.85546875" style="43" customWidth="1"/>
    <col min="15063" max="15063" width="3.85546875" style="43" customWidth="1"/>
    <col min="15064" max="15064" width="4.7109375" style="43" customWidth="1"/>
    <col min="15065" max="15065" width="4" style="43" customWidth="1"/>
    <col min="15066" max="15066" width="9.7109375" style="43" customWidth="1"/>
    <col min="15067" max="15067" width="4.28515625" style="43" customWidth="1"/>
    <col min="15068" max="15068" width="4.7109375" style="43" customWidth="1"/>
    <col min="15069" max="15069" width="4.28515625" style="43" customWidth="1"/>
    <col min="15070" max="15070" width="11.7109375" style="43" customWidth="1"/>
    <col min="15071" max="15071" width="8.42578125" style="43" customWidth="1"/>
    <col min="15072" max="15072" width="8.140625" style="43" customWidth="1"/>
    <col min="15073" max="15073" width="9.28515625" style="43" customWidth="1"/>
    <col min="15074" max="15074" width="9.85546875" style="43" customWidth="1"/>
    <col min="15075" max="15075" width="6.28515625" style="43" customWidth="1"/>
    <col min="15076" max="15076" width="8.42578125" style="43" customWidth="1"/>
    <col min="15077" max="15077" width="10.7109375" style="43" customWidth="1"/>
    <col min="15078" max="15078" width="12" style="43" customWidth="1"/>
    <col min="15079" max="15079" width="9.85546875" style="43" customWidth="1"/>
    <col min="15080" max="15080" width="7.42578125" style="43" customWidth="1"/>
    <col min="15081" max="15081" width="10.7109375" style="43" customWidth="1"/>
    <col min="15082" max="15082" width="10.140625" style="43" customWidth="1"/>
    <col min="15083" max="15083" width="5.42578125" style="43" customWidth="1"/>
    <col min="15084" max="15084" width="9.85546875" style="43" customWidth="1"/>
    <col min="15085" max="15085" width="13.140625" style="43" customWidth="1"/>
    <col min="15086" max="15086" width="13.28515625" style="43" customWidth="1"/>
    <col min="15087" max="15087" width="12.140625" style="43" customWidth="1"/>
    <col min="15088" max="15088" width="2.7109375" style="43" customWidth="1"/>
    <col min="15089" max="15089" width="9.28515625" style="43" customWidth="1"/>
    <col min="15090" max="15090" width="43.85546875" style="43" customWidth="1"/>
    <col min="15091" max="15092" width="14.42578125" style="43" customWidth="1"/>
    <col min="15093" max="15093" width="10.85546875" style="43" customWidth="1"/>
    <col min="15094" max="15097" width="8.85546875" style="43"/>
    <col min="15098" max="15098" width="12.42578125" style="43" customWidth="1"/>
    <col min="15099" max="15285" width="8.85546875" style="43"/>
    <col min="15286" max="15286" width="9" style="43" customWidth="1"/>
    <col min="15287" max="15287" width="34.42578125" style="43" customWidth="1"/>
    <col min="15288" max="15288" width="10.42578125" style="43" customWidth="1"/>
    <col min="15289" max="15289" width="11.28515625" style="43" customWidth="1"/>
    <col min="15290" max="15290" width="9.5703125" style="43" customWidth="1"/>
    <col min="15291" max="15291" width="10.140625" style="43" customWidth="1"/>
    <col min="15292" max="15292" width="15.28515625" style="43" customWidth="1"/>
    <col min="15293" max="15293" width="12.42578125" style="43" customWidth="1"/>
    <col min="15294" max="15294" width="9.28515625" style="43" customWidth="1"/>
    <col min="15295" max="15295" width="4" style="43" customWidth="1"/>
    <col min="15296" max="15296" width="9.42578125" style="43" customWidth="1"/>
    <col min="15297" max="15297" width="10.5703125" style="43" customWidth="1"/>
    <col min="15298" max="15298" width="9.85546875" style="43" customWidth="1"/>
    <col min="15299" max="15300" width="15.42578125" style="43" customWidth="1"/>
    <col min="15301" max="15301" width="16.7109375" style="43" customWidth="1"/>
    <col min="15302" max="15302" width="8.42578125" style="43" customWidth="1"/>
    <col min="15303" max="15303" width="13.7109375" style="43" customWidth="1"/>
    <col min="15304" max="15304" width="23.5703125" style="43" bestFit="1" customWidth="1"/>
    <col min="15305" max="15305" width="45.140625" style="43" customWidth="1"/>
    <col min="15306" max="15306" width="33.140625" style="43" bestFit="1" customWidth="1"/>
    <col min="15307" max="15307" width="8.85546875" style="43"/>
    <col min="15308" max="15308" width="17.42578125" style="43" customWidth="1"/>
    <col min="15309" max="15309" width="8.85546875" style="43" customWidth="1"/>
    <col min="15310" max="15310" width="11" style="43" customWidth="1"/>
    <col min="15311" max="15311" width="10.140625" style="43" customWidth="1"/>
    <col min="15312" max="15312" width="10.7109375" style="43" customWidth="1"/>
    <col min="15313" max="15313" width="6.42578125" style="43" customWidth="1"/>
    <col min="15314" max="15314" width="3.85546875" style="43" customWidth="1"/>
    <col min="15315" max="15315" width="12.42578125" style="43" customWidth="1"/>
    <col min="15316" max="15316" width="7" style="43" customWidth="1"/>
    <col min="15317" max="15317" width="15" style="43" customWidth="1"/>
    <col min="15318" max="15318" width="10.85546875" style="43" customWidth="1"/>
    <col min="15319" max="15319" width="3.85546875" style="43" customWidth="1"/>
    <col min="15320" max="15320" width="4.7109375" style="43" customWidth="1"/>
    <col min="15321" max="15321" width="4" style="43" customWidth="1"/>
    <col min="15322" max="15322" width="9.7109375" style="43" customWidth="1"/>
    <col min="15323" max="15323" width="4.28515625" style="43" customWidth="1"/>
    <col min="15324" max="15324" width="4.7109375" style="43" customWidth="1"/>
    <col min="15325" max="15325" width="4.28515625" style="43" customWidth="1"/>
    <col min="15326" max="15326" width="11.7109375" style="43" customWidth="1"/>
    <col min="15327" max="15327" width="8.42578125" style="43" customWidth="1"/>
    <col min="15328" max="15328" width="8.140625" style="43" customWidth="1"/>
    <col min="15329" max="15329" width="9.28515625" style="43" customWidth="1"/>
    <col min="15330" max="15330" width="9.85546875" style="43" customWidth="1"/>
    <col min="15331" max="15331" width="6.28515625" style="43" customWidth="1"/>
    <col min="15332" max="15332" width="8.42578125" style="43" customWidth="1"/>
    <col min="15333" max="15333" width="10.7109375" style="43" customWidth="1"/>
    <col min="15334" max="15334" width="12" style="43" customWidth="1"/>
    <col min="15335" max="15335" width="9.85546875" style="43" customWidth="1"/>
    <col min="15336" max="15336" width="7.42578125" style="43" customWidth="1"/>
    <col min="15337" max="15337" width="10.7109375" style="43" customWidth="1"/>
    <col min="15338" max="15338" width="10.140625" style="43" customWidth="1"/>
    <col min="15339" max="15339" width="5.42578125" style="43" customWidth="1"/>
    <col min="15340" max="15340" width="9.85546875" style="43" customWidth="1"/>
    <col min="15341" max="15341" width="13.140625" style="43" customWidth="1"/>
    <col min="15342" max="15342" width="13.28515625" style="43" customWidth="1"/>
    <col min="15343" max="15343" width="12.140625" style="43" customWidth="1"/>
    <col min="15344" max="15344" width="2.7109375" style="43" customWidth="1"/>
    <col min="15345" max="15345" width="9.28515625" style="43" customWidth="1"/>
    <col min="15346" max="15346" width="43.85546875" style="43" customWidth="1"/>
    <col min="15347" max="15348" width="14.42578125" style="43" customWidth="1"/>
    <col min="15349" max="15349" width="10.85546875" style="43" customWidth="1"/>
    <col min="15350" max="15353" width="8.85546875" style="43"/>
    <col min="15354" max="15354" width="12.42578125" style="43" customWidth="1"/>
    <col min="15355" max="15541" width="8.85546875" style="43"/>
    <col min="15542" max="15542" width="9" style="43" customWidth="1"/>
    <col min="15543" max="15543" width="34.42578125" style="43" customWidth="1"/>
    <col min="15544" max="15544" width="10.42578125" style="43" customWidth="1"/>
    <col min="15545" max="15545" width="11.28515625" style="43" customWidth="1"/>
    <col min="15546" max="15546" width="9.5703125" style="43" customWidth="1"/>
    <col min="15547" max="15547" width="10.140625" style="43" customWidth="1"/>
    <col min="15548" max="15548" width="15.28515625" style="43" customWidth="1"/>
    <col min="15549" max="15549" width="12.42578125" style="43" customWidth="1"/>
    <col min="15550" max="15550" width="9.28515625" style="43" customWidth="1"/>
    <col min="15551" max="15551" width="4" style="43" customWidth="1"/>
    <col min="15552" max="15552" width="9.42578125" style="43" customWidth="1"/>
    <col min="15553" max="15553" width="10.5703125" style="43" customWidth="1"/>
    <col min="15554" max="15554" width="9.85546875" style="43" customWidth="1"/>
    <col min="15555" max="15556" width="15.42578125" style="43" customWidth="1"/>
    <col min="15557" max="15557" width="16.7109375" style="43" customWidth="1"/>
    <col min="15558" max="15558" width="8.42578125" style="43" customWidth="1"/>
    <col min="15559" max="15559" width="13.7109375" style="43" customWidth="1"/>
    <col min="15560" max="15560" width="23.5703125" style="43" bestFit="1" customWidth="1"/>
    <col min="15561" max="15561" width="45.140625" style="43" customWidth="1"/>
    <col min="15562" max="15562" width="33.140625" style="43" bestFit="1" customWidth="1"/>
    <col min="15563" max="15563" width="8.85546875" style="43"/>
    <col min="15564" max="15564" width="17.42578125" style="43" customWidth="1"/>
    <col min="15565" max="15565" width="8.85546875" style="43" customWidth="1"/>
    <col min="15566" max="15566" width="11" style="43" customWidth="1"/>
    <col min="15567" max="15567" width="10.140625" style="43" customWidth="1"/>
    <col min="15568" max="15568" width="10.7109375" style="43" customWidth="1"/>
    <col min="15569" max="15569" width="6.42578125" style="43" customWidth="1"/>
    <col min="15570" max="15570" width="3.85546875" style="43" customWidth="1"/>
    <col min="15571" max="15571" width="12.42578125" style="43" customWidth="1"/>
    <col min="15572" max="15572" width="7" style="43" customWidth="1"/>
    <col min="15573" max="15573" width="15" style="43" customWidth="1"/>
    <col min="15574" max="15574" width="10.85546875" style="43" customWidth="1"/>
    <col min="15575" max="15575" width="3.85546875" style="43" customWidth="1"/>
    <col min="15576" max="15576" width="4.7109375" style="43" customWidth="1"/>
    <col min="15577" max="15577" width="4" style="43" customWidth="1"/>
    <col min="15578" max="15578" width="9.7109375" style="43" customWidth="1"/>
    <col min="15579" max="15579" width="4.28515625" style="43" customWidth="1"/>
    <col min="15580" max="15580" width="4.7109375" style="43" customWidth="1"/>
    <col min="15581" max="15581" width="4.28515625" style="43" customWidth="1"/>
    <col min="15582" max="15582" width="11.7109375" style="43" customWidth="1"/>
    <col min="15583" max="15583" width="8.42578125" style="43" customWidth="1"/>
    <col min="15584" max="15584" width="8.140625" style="43" customWidth="1"/>
    <col min="15585" max="15585" width="9.28515625" style="43" customWidth="1"/>
    <col min="15586" max="15586" width="9.85546875" style="43" customWidth="1"/>
    <col min="15587" max="15587" width="6.28515625" style="43" customWidth="1"/>
    <col min="15588" max="15588" width="8.42578125" style="43" customWidth="1"/>
    <col min="15589" max="15589" width="10.7109375" style="43" customWidth="1"/>
    <col min="15590" max="15590" width="12" style="43" customWidth="1"/>
    <col min="15591" max="15591" width="9.85546875" style="43" customWidth="1"/>
    <col min="15592" max="15592" width="7.42578125" style="43" customWidth="1"/>
    <col min="15593" max="15593" width="10.7109375" style="43" customWidth="1"/>
    <col min="15594" max="15594" width="10.140625" style="43" customWidth="1"/>
    <col min="15595" max="15595" width="5.42578125" style="43" customWidth="1"/>
    <col min="15596" max="15596" width="9.85546875" style="43" customWidth="1"/>
    <col min="15597" max="15597" width="13.140625" style="43" customWidth="1"/>
    <col min="15598" max="15598" width="13.28515625" style="43" customWidth="1"/>
    <col min="15599" max="15599" width="12.140625" style="43" customWidth="1"/>
    <col min="15600" max="15600" width="2.7109375" style="43" customWidth="1"/>
    <col min="15601" max="15601" width="9.28515625" style="43" customWidth="1"/>
    <col min="15602" max="15602" width="43.85546875" style="43" customWidth="1"/>
    <col min="15603" max="15604" width="14.42578125" style="43" customWidth="1"/>
    <col min="15605" max="15605" width="10.85546875" style="43" customWidth="1"/>
    <col min="15606" max="15609" width="8.85546875" style="43"/>
    <col min="15610" max="15610" width="12.42578125" style="43" customWidth="1"/>
    <col min="15611" max="15797" width="8.85546875" style="43"/>
    <col min="15798" max="15798" width="9" style="43" customWidth="1"/>
    <col min="15799" max="15799" width="34.42578125" style="43" customWidth="1"/>
    <col min="15800" max="15800" width="10.42578125" style="43" customWidth="1"/>
    <col min="15801" max="15801" width="11.28515625" style="43" customWidth="1"/>
    <col min="15802" max="15802" width="9.5703125" style="43" customWidth="1"/>
    <col min="15803" max="15803" width="10.140625" style="43" customWidth="1"/>
    <col min="15804" max="15804" width="15.28515625" style="43" customWidth="1"/>
    <col min="15805" max="15805" width="12.42578125" style="43" customWidth="1"/>
    <col min="15806" max="15806" width="9.28515625" style="43" customWidth="1"/>
    <col min="15807" max="15807" width="4" style="43" customWidth="1"/>
    <col min="15808" max="15808" width="9.42578125" style="43" customWidth="1"/>
    <col min="15809" max="15809" width="10.5703125" style="43" customWidth="1"/>
    <col min="15810" max="15810" width="9.85546875" style="43" customWidth="1"/>
    <col min="15811" max="15812" width="15.42578125" style="43" customWidth="1"/>
    <col min="15813" max="15813" width="16.7109375" style="43" customWidth="1"/>
    <col min="15814" max="15814" width="8.42578125" style="43" customWidth="1"/>
    <col min="15815" max="15815" width="13.7109375" style="43" customWidth="1"/>
    <col min="15816" max="15816" width="23.5703125" style="43" bestFit="1" customWidth="1"/>
    <col min="15817" max="15817" width="45.140625" style="43" customWidth="1"/>
    <col min="15818" max="15818" width="33.140625" style="43" bestFit="1" customWidth="1"/>
    <col min="15819" max="15819" width="8.85546875" style="43"/>
    <col min="15820" max="15820" width="17.42578125" style="43" customWidth="1"/>
    <col min="15821" max="15821" width="8.85546875" style="43" customWidth="1"/>
    <col min="15822" max="15822" width="11" style="43" customWidth="1"/>
    <col min="15823" max="15823" width="10.140625" style="43" customWidth="1"/>
    <col min="15824" max="15824" width="10.7109375" style="43" customWidth="1"/>
    <col min="15825" max="15825" width="6.42578125" style="43" customWidth="1"/>
    <col min="15826" max="15826" width="3.85546875" style="43" customWidth="1"/>
    <col min="15827" max="15827" width="12.42578125" style="43" customWidth="1"/>
    <col min="15828" max="15828" width="7" style="43" customWidth="1"/>
    <col min="15829" max="15829" width="15" style="43" customWidth="1"/>
    <col min="15830" max="15830" width="10.85546875" style="43" customWidth="1"/>
    <col min="15831" max="15831" width="3.85546875" style="43" customWidth="1"/>
    <col min="15832" max="15832" width="4.7109375" style="43" customWidth="1"/>
    <col min="15833" max="15833" width="4" style="43" customWidth="1"/>
    <col min="15834" max="15834" width="9.7109375" style="43" customWidth="1"/>
    <col min="15835" max="15835" width="4.28515625" style="43" customWidth="1"/>
    <col min="15836" max="15836" width="4.7109375" style="43" customWidth="1"/>
    <col min="15837" max="15837" width="4.28515625" style="43" customWidth="1"/>
    <col min="15838" max="15838" width="11.7109375" style="43" customWidth="1"/>
    <col min="15839" max="15839" width="8.42578125" style="43" customWidth="1"/>
    <col min="15840" max="15840" width="8.140625" style="43" customWidth="1"/>
    <col min="15841" max="15841" width="9.28515625" style="43" customWidth="1"/>
    <col min="15842" max="15842" width="9.85546875" style="43" customWidth="1"/>
    <col min="15843" max="15843" width="6.28515625" style="43" customWidth="1"/>
    <col min="15844" max="15844" width="8.42578125" style="43" customWidth="1"/>
    <col min="15845" max="15845" width="10.7109375" style="43" customWidth="1"/>
    <col min="15846" max="15846" width="12" style="43" customWidth="1"/>
    <col min="15847" max="15847" width="9.85546875" style="43" customWidth="1"/>
    <col min="15848" max="15848" width="7.42578125" style="43" customWidth="1"/>
    <col min="15849" max="15849" width="10.7109375" style="43" customWidth="1"/>
    <col min="15850" max="15850" width="10.140625" style="43" customWidth="1"/>
    <col min="15851" max="15851" width="5.42578125" style="43" customWidth="1"/>
    <col min="15852" max="15852" width="9.85546875" style="43" customWidth="1"/>
    <col min="15853" max="15853" width="13.140625" style="43" customWidth="1"/>
    <col min="15854" max="15854" width="13.28515625" style="43" customWidth="1"/>
    <col min="15855" max="15855" width="12.140625" style="43" customWidth="1"/>
    <col min="15856" max="15856" width="2.7109375" style="43" customWidth="1"/>
    <col min="15857" max="15857" width="9.28515625" style="43" customWidth="1"/>
    <col min="15858" max="15858" width="43.85546875" style="43" customWidth="1"/>
    <col min="15859" max="15860" width="14.42578125" style="43" customWidth="1"/>
    <col min="15861" max="15861" width="10.85546875" style="43" customWidth="1"/>
    <col min="15862" max="15865" width="8.85546875" style="43"/>
    <col min="15866" max="15866" width="12.42578125" style="43" customWidth="1"/>
    <col min="15867" max="16053" width="8.85546875" style="43"/>
    <col min="16054" max="16054" width="9" style="43" customWidth="1"/>
    <col min="16055" max="16055" width="34.42578125" style="43" customWidth="1"/>
    <col min="16056" max="16056" width="10.42578125" style="43" customWidth="1"/>
    <col min="16057" max="16057" width="11.28515625" style="43" customWidth="1"/>
    <col min="16058" max="16058" width="9.5703125" style="43" customWidth="1"/>
    <col min="16059" max="16059" width="10.140625" style="43" customWidth="1"/>
    <col min="16060" max="16060" width="15.28515625" style="43" customWidth="1"/>
    <col min="16061" max="16061" width="12.42578125" style="43" customWidth="1"/>
    <col min="16062" max="16062" width="9.28515625" style="43" customWidth="1"/>
    <col min="16063" max="16063" width="4" style="43" customWidth="1"/>
    <col min="16064" max="16064" width="9.42578125" style="43" customWidth="1"/>
    <col min="16065" max="16065" width="10.5703125" style="43" customWidth="1"/>
    <col min="16066" max="16066" width="9.85546875" style="43" customWidth="1"/>
    <col min="16067" max="16068" width="15.42578125" style="43" customWidth="1"/>
    <col min="16069" max="16069" width="16.7109375" style="43" customWidth="1"/>
    <col min="16070" max="16070" width="8.42578125" style="43" customWidth="1"/>
    <col min="16071" max="16071" width="13.7109375" style="43" customWidth="1"/>
    <col min="16072" max="16072" width="23.5703125" style="43" bestFit="1" customWidth="1"/>
    <col min="16073" max="16073" width="45.140625" style="43" customWidth="1"/>
    <col min="16074" max="16074" width="33.140625" style="43" bestFit="1" customWidth="1"/>
    <col min="16075" max="16075" width="8.85546875" style="43"/>
    <col min="16076" max="16076" width="17.42578125" style="43" customWidth="1"/>
    <col min="16077" max="16077" width="8.85546875" style="43" customWidth="1"/>
    <col min="16078" max="16078" width="11" style="43" customWidth="1"/>
    <col min="16079" max="16079" width="10.140625" style="43" customWidth="1"/>
    <col min="16080" max="16080" width="10.7109375" style="43" customWidth="1"/>
    <col min="16081" max="16081" width="6.42578125" style="43" customWidth="1"/>
    <col min="16082" max="16082" width="3.85546875" style="43" customWidth="1"/>
    <col min="16083" max="16083" width="12.42578125" style="43" customWidth="1"/>
    <col min="16084" max="16084" width="7" style="43" customWidth="1"/>
    <col min="16085" max="16085" width="15" style="43" customWidth="1"/>
    <col min="16086" max="16086" width="10.85546875" style="43" customWidth="1"/>
    <col min="16087" max="16087" width="3.85546875" style="43" customWidth="1"/>
    <col min="16088" max="16088" width="4.7109375" style="43" customWidth="1"/>
    <col min="16089" max="16089" width="4" style="43" customWidth="1"/>
    <col min="16090" max="16090" width="9.7109375" style="43" customWidth="1"/>
    <col min="16091" max="16091" width="4.28515625" style="43" customWidth="1"/>
    <col min="16092" max="16092" width="4.7109375" style="43" customWidth="1"/>
    <col min="16093" max="16093" width="4.28515625" style="43" customWidth="1"/>
    <col min="16094" max="16094" width="11.7109375" style="43" customWidth="1"/>
    <col min="16095" max="16095" width="8.42578125" style="43" customWidth="1"/>
    <col min="16096" max="16096" width="8.140625" style="43" customWidth="1"/>
    <col min="16097" max="16097" width="9.28515625" style="43" customWidth="1"/>
    <col min="16098" max="16098" width="9.85546875" style="43" customWidth="1"/>
    <col min="16099" max="16099" width="6.28515625" style="43" customWidth="1"/>
    <col min="16100" max="16100" width="8.42578125" style="43" customWidth="1"/>
    <col min="16101" max="16101" width="10.7109375" style="43" customWidth="1"/>
    <col min="16102" max="16102" width="12" style="43" customWidth="1"/>
    <col min="16103" max="16103" width="9.85546875" style="43" customWidth="1"/>
    <col min="16104" max="16104" width="7.42578125" style="43" customWidth="1"/>
    <col min="16105" max="16105" width="10.7109375" style="43" customWidth="1"/>
    <col min="16106" max="16106" width="10.140625" style="43" customWidth="1"/>
    <col min="16107" max="16107" width="5.42578125" style="43" customWidth="1"/>
    <col min="16108" max="16108" width="9.85546875" style="43" customWidth="1"/>
    <col min="16109" max="16109" width="13.140625" style="43" customWidth="1"/>
    <col min="16110" max="16110" width="13.28515625" style="43" customWidth="1"/>
    <col min="16111" max="16111" width="12.140625" style="43" customWidth="1"/>
    <col min="16112" max="16112" width="2.7109375" style="43" customWidth="1"/>
    <col min="16113" max="16113" width="9.28515625" style="43" customWidth="1"/>
    <col min="16114" max="16114" width="43.85546875" style="43" customWidth="1"/>
    <col min="16115" max="16116" width="14.42578125" style="43" customWidth="1"/>
    <col min="16117" max="16117" width="10.85546875" style="43" customWidth="1"/>
    <col min="16118" max="16121" width="8.85546875" style="43"/>
    <col min="16122" max="16122" width="12.42578125" style="43" customWidth="1"/>
    <col min="16123" max="16384" width="8.85546875" style="43"/>
  </cols>
  <sheetData>
    <row r="1" spans="1:4" s="158" customFormat="1" ht="15.75" customHeight="1" x14ac:dyDescent="0.2">
      <c r="A1" s="166" t="s">
        <v>1</v>
      </c>
      <c r="B1" s="156" t="s">
        <v>2</v>
      </c>
      <c r="C1" s="103" t="s">
        <v>3</v>
      </c>
      <c r="D1" s="157" t="s">
        <v>6</v>
      </c>
    </row>
    <row r="2" spans="1:4" s="44" customFormat="1" x14ac:dyDescent="0.2">
      <c r="A2" s="16">
        <v>531480</v>
      </c>
      <c r="B2" s="10"/>
      <c r="C2" s="107">
        <v>723.74532751091704</v>
      </c>
      <c r="D2" s="68">
        <v>1628.94</v>
      </c>
    </row>
    <row r="3" spans="1:4" s="44" customFormat="1" x14ac:dyDescent="0.2">
      <c r="A3" s="16">
        <v>957563</v>
      </c>
      <c r="B3" s="10"/>
      <c r="C3" s="107">
        <v>240.18234573677546</v>
      </c>
      <c r="D3" s="68">
        <v>366.53</v>
      </c>
    </row>
    <row r="4" spans="1:4" s="44" customFormat="1" x14ac:dyDescent="0.2">
      <c r="A4" s="16">
        <v>536056</v>
      </c>
      <c r="B4" s="10"/>
      <c r="C4" s="107">
        <v>482.10324786324793</v>
      </c>
      <c r="D4" s="68">
        <v>642.78</v>
      </c>
    </row>
    <row r="5" spans="1:4" s="44" customFormat="1" x14ac:dyDescent="0.2">
      <c r="A5" s="16">
        <v>4719</v>
      </c>
      <c r="B5" s="10"/>
      <c r="C5" s="107">
        <v>589.00142857142851</v>
      </c>
      <c r="D5" s="68">
        <v>2102.98</v>
      </c>
    </row>
    <row r="6" spans="1:4" s="44" customFormat="1" x14ac:dyDescent="0.2">
      <c r="A6" s="16">
        <v>136297</v>
      </c>
      <c r="B6" s="10"/>
      <c r="C6" s="107">
        <v>103.04897055984554</v>
      </c>
      <c r="D6" s="67">
        <v>242.4</v>
      </c>
    </row>
    <row r="7" spans="1:4" s="44" customFormat="1" x14ac:dyDescent="0.2">
      <c r="A7" s="16">
        <v>3493</v>
      </c>
      <c r="B7" s="10"/>
      <c r="C7" s="107">
        <v>1024.4290531914894</v>
      </c>
      <c r="D7" s="68">
        <v>1216.32</v>
      </c>
    </row>
    <row r="8" spans="1:4" s="44" customFormat="1" x14ac:dyDescent="0.2">
      <c r="A8" s="16">
        <v>945457</v>
      </c>
      <c r="B8" s="10"/>
      <c r="C8" s="107">
        <v>41.743055095620491</v>
      </c>
      <c r="D8" s="68">
        <v>203.68</v>
      </c>
    </row>
    <row r="9" spans="1:4" s="44" customFormat="1" x14ac:dyDescent="0.2">
      <c r="A9" s="16">
        <v>983955</v>
      </c>
      <c r="B9" s="10"/>
      <c r="C9" s="107">
        <v>162.08216108107484</v>
      </c>
      <c r="D9" s="68">
        <v>277.16000000000003</v>
      </c>
    </row>
    <row r="10" spans="1:4" s="44" customFormat="1" x14ac:dyDescent="0.2">
      <c r="A10" s="16">
        <v>214438</v>
      </c>
      <c r="B10" s="10"/>
      <c r="C10" s="107">
        <v>173.12027120315582</v>
      </c>
      <c r="D10" s="68">
        <v>277.49</v>
      </c>
    </row>
    <row r="11" spans="1:4" s="44" customFormat="1" x14ac:dyDescent="0.2">
      <c r="A11" s="16">
        <v>152985</v>
      </c>
      <c r="B11" s="10"/>
      <c r="C11" s="107">
        <v>50.565849999999983</v>
      </c>
      <c r="D11" s="67">
        <v>198.02</v>
      </c>
    </row>
    <row r="12" spans="1:4" s="44" customFormat="1" x14ac:dyDescent="0.2">
      <c r="A12" s="16">
        <v>211462</v>
      </c>
      <c r="B12" s="10"/>
      <c r="C12" s="107">
        <v>1216.3461284046693</v>
      </c>
      <c r="D12" s="68">
        <v>1672.04</v>
      </c>
    </row>
    <row r="13" spans="1:4" s="44" customFormat="1" x14ac:dyDescent="0.2">
      <c r="A13" s="16">
        <v>571526</v>
      </c>
      <c r="B13" s="10"/>
      <c r="C13" s="107">
        <v>290.95786026200875</v>
      </c>
      <c r="D13" s="68">
        <v>374.92</v>
      </c>
    </row>
    <row r="14" spans="1:4" s="44" customFormat="1" x14ac:dyDescent="0.2">
      <c r="A14" s="16">
        <v>852918</v>
      </c>
      <c r="B14" s="10"/>
      <c r="C14" s="107">
        <v>323.46661447084233</v>
      </c>
      <c r="D14" s="68">
        <v>383.06</v>
      </c>
    </row>
    <row r="15" spans="1:4" s="44" customFormat="1" x14ac:dyDescent="0.2">
      <c r="A15" s="16">
        <v>835402</v>
      </c>
      <c r="B15" s="10"/>
      <c r="C15" s="107">
        <v>24.296891304347838</v>
      </c>
      <c r="D15" s="68">
        <v>184.4</v>
      </c>
    </row>
    <row r="16" spans="1:4" s="44" customFormat="1" x14ac:dyDescent="0.2">
      <c r="A16" s="16">
        <v>77414</v>
      </c>
      <c r="B16" s="10"/>
      <c r="C16" s="107">
        <v>43.306647398843907</v>
      </c>
      <c r="D16" s="68">
        <v>133.86000000000001</v>
      </c>
    </row>
    <row r="17" spans="1:4" s="44" customFormat="1" x14ac:dyDescent="0.2">
      <c r="A17" s="16">
        <v>940801</v>
      </c>
      <c r="B17" s="10"/>
      <c r="C17" s="107">
        <v>154.407376005012</v>
      </c>
      <c r="D17" s="68">
        <v>239.87</v>
      </c>
    </row>
    <row r="18" spans="1:4" x14ac:dyDescent="0.2">
      <c r="A18" s="16">
        <v>11899</v>
      </c>
      <c r="B18" s="10"/>
      <c r="C18" s="107">
        <v>45.029333333333341</v>
      </c>
      <c r="D18" s="68">
        <v>106.88</v>
      </c>
    </row>
    <row r="19" spans="1:4" x14ac:dyDescent="0.2">
      <c r="A19" s="16">
        <v>78138</v>
      </c>
      <c r="B19" s="10"/>
      <c r="C19" s="107">
        <v>37.082560299869627</v>
      </c>
      <c r="D19" s="68">
        <v>76.84</v>
      </c>
    </row>
    <row r="20" spans="1:4" x14ac:dyDescent="0.2">
      <c r="A20" s="16">
        <v>574280</v>
      </c>
      <c r="B20" s="10"/>
      <c r="C20" s="107">
        <v>743.90545550847457</v>
      </c>
      <c r="D20" s="68">
        <v>950.37</v>
      </c>
    </row>
    <row r="21" spans="1:4" x14ac:dyDescent="0.2">
      <c r="A21" s="16">
        <v>105011</v>
      </c>
      <c r="B21" s="10"/>
      <c r="C21" s="107">
        <v>453.02351562500002</v>
      </c>
      <c r="D21" s="68">
        <v>692.86</v>
      </c>
    </row>
    <row r="22" spans="1:4" x14ac:dyDescent="0.2">
      <c r="A22" s="16">
        <v>220956</v>
      </c>
      <c r="B22" s="10"/>
      <c r="C22" s="107">
        <v>533.97062865591397</v>
      </c>
      <c r="D22" s="68">
        <v>863.57</v>
      </c>
    </row>
    <row r="23" spans="1:4" x14ac:dyDescent="0.2">
      <c r="A23" s="16">
        <v>223310</v>
      </c>
      <c r="B23" s="10"/>
      <c r="C23" s="107">
        <v>5262.9026200274348</v>
      </c>
      <c r="D23" s="68">
        <v>6101.41</v>
      </c>
    </row>
    <row r="24" spans="1:4" x14ac:dyDescent="0.2">
      <c r="A24" s="16">
        <v>214170</v>
      </c>
      <c r="B24" s="10"/>
      <c r="C24" s="107">
        <v>1618.271555627271</v>
      </c>
      <c r="D24" s="68">
        <v>2325.2199999999998</v>
      </c>
    </row>
    <row r="25" spans="1:4" x14ac:dyDescent="0.2">
      <c r="A25" s="16">
        <v>993945</v>
      </c>
      <c r="B25" s="10"/>
      <c r="C25" s="107">
        <v>1730.1253704918031</v>
      </c>
      <c r="D25" s="68">
        <v>2218.61</v>
      </c>
    </row>
    <row r="26" spans="1:4" x14ac:dyDescent="0.2">
      <c r="A26" s="16">
        <v>512426</v>
      </c>
      <c r="B26" s="10"/>
      <c r="C26" s="107">
        <v>443.75064619164618</v>
      </c>
      <c r="D26" s="68">
        <v>506.09</v>
      </c>
    </row>
    <row r="27" spans="1:4" x14ac:dyDescent="0.2">
      <c r="A27" s="16">
        <v>510154</v>
      </c>
      <c r="B27" s="10"/>
      <c r="C27" s="107">
        <v>97.589452631578922</v>
      </c>
      <c r="D27" s="68">
        <v>441.64</v>
      </c>
    </row>
    <row r="28" spans="1:4" x14ac:dyDescent="0.2">
      <c r="A28" s="16">
        <v>88704</v>
      </c>
      <c r="B28" s="10"/>
      <c r="C28" s="107">
        <v>14.683682171105488</v>
      </c>
      <c r="D28" s="68">
        <v>79.34</v>
      </c>
    </row>
    <row r="29" spans="1:4" x14ac:dyDescent="0.2">
      <c r="A29" s="16">
        <v>855079</v>
      </c>
      <c r="B29" s="10"/>
      <c r="C29" s="107">
        <v>1427.8831182038921</v>
      </c>
      <c r="D29" s="68">
        <v>1861.2</v>
      </c>
    </row>
    <row r="30" spans="1:4" x14ac:dyDescent="0.2">
      <c r="A30" s="16">
        <v>981046</v>
      </c>
      <c r="B30" s="10"/>
      <c r="C30" s="107">
        <v>398.48026498340028</v>
      </c>
      <c r="D30" s="68">
        <v>593.35</v>
      </c>
    </row>
    <row r="31" spans="1:4" x14ac:dyDescent="0.2">
      <c r="A31" s="16">
        <v>61164</v>
      </c>
      <c r="B31" s="10"/>
      <c r="C31" s="107">
        <v>879.30783163265312</v>
      </c>
      <c r="D31" s="68">
        <v>1019.89</v>
      </c>
    </row>
    <row r="32" spans="1:4" x14ac:dyDescent="0.2">
      <c r="A32" s="16">
        <v>80393</v>
      </c>
      <c r="B32" s="10"/>
      <c r="C32" s="107">
        <v>31.925803568275199</v>
      </c>
      <c r="D32" s="68">
        <v>108.62</v>
      </c>
    </row>
    <row r="33" spans="1:4" x14ac:dyDescent="0.2">
      <c r="A33" s="16">
        <v>34817</v>
      </c>
      <c r="B33" s="10"/>
      <c r="C33" s="107">
        <v>527.07502337674441</v>
      </c>
      <c r="D33" s="68">
        <v>709.2</v>
      </c>
    </row>
    <row r="34" spans="1:4" x14ac:dyDescent="0.2">
      <c r="A34" s="16">
        <v>100610</v>
      </c>
      <c r="B34" s="10"/>
      <c r="C34" s="107">
        <v>29.820665362035214</v>
      </c>
      <c r="D34" s="67">
        <v>127.55</v>
      </c>
    </row>
    <row r="35" spans="1:4" x14ac:dyDescent="0.2">
      <c r="A35" s="16">
        <v>598870</v>
      </c>
      <c r="B35" s="10"/>
      <c r="C35" s="107">
        <v>276.70632450331124</v>
      </c>
      <c r="D35" s="68">
        <v>315.11</v>
      </c>
    </row>
    <row r="36" spans="1:4" x14ac:dyDescent="0.2">
      <c r="A36" s="16">
        <v>12519</v>
      </c>
      <c r="B36" s="10"/>
      <c r="C36" s="107">
        <v>224.23000000000002</v>
      </c>
      <c r="D36" s="68">
        <v>297.24</v>
      </c>
    </row>
    <row r="37" spans="1:4" x14ac:dyDescent="0.2">
      <c r="A37" s="16">
        <v>572186</v>
      </c>
      <c r="B37" s="10"/>
      <c r="C37" s="107">
        <v>385.27746118012419</v>
      </c>
      <c r="D37" s="68">
        <v>514.78</v>
      </c>
    </row>
    <row r="38" spans="1:4" x14ac:dyDescent="0.2">
      <c r="A38" s="16">
        <v>512138</v>
      </c>
      <c r="B38" s="10"/>
      <c r="C38" s="107">
        <v>235.09159162967666</v>
      </c>
      <c r="D38" s="68">
        <v>336.31</v>
      </c>
    </row>
    <row r="39" spans="1:4" x14ac:dyDescent="0.2">
      <c r="A39" s="16">
        <v>60611</v>
      </c>
      <c r="B39" s="10"/>
      <c r="C39" s="107">
        <v>293.07012525326945</v>
      </c>
      <c r="D39" s="68">
        <v>388.89</v>
      </c>
    </row>
    <row r="40" spans="1:4" x14ac:dyDescent="0.2">
      <c r="A40" s="16">
        <v>11709</v>
      </c>
      <c r="B40" s="10"/>
      <c r="C40" s="107">
        <v>19.821567460317482</v>
      </c>
      <c r="D40" s="68">
        <v>147.29</v>
      </c>
    </row>
    <row r="41" spans="1:4" x14ac:dyDescent="0.2">
      <c r="A41" s="16">
        <v>986024</v>
      </c>
      <c r="B41" s="10"/>
      <c r="C41" s="107">
        <v>51.812297232610319</v>
      </c>
      <c r="D41" s="68">
        <v>106.09</v>
      </c>
    </row>
    <row r="42" spans="1:4" x14ac:dyDescent="0.2">
      <c r="A42" s="16">
        <v>996520</v>
      </c>
      <c r="B42" s="10"/>
      <c r="C42" s="107">
        <v>1047.9650865800868</v>
      </c>
      <c r="D42" s="68">
        <v>1590.02</v>
      </c>
    </row>
    <row r="43" spans="1:4" x14ac:dyDescent="0.2">
      <c r="A43" s="16">
        <v>86727</v>
      </c>
      <c r="B43" s="10"/>
      <c r="C43" s="107">
        <v>936.81245283018859</v>
      </c>
      <c r="D43" s="68">
        <v>1223.95</v>
      </c>
    </row>
    <row r="44" spans="1:4" x14ac:dyDescent="0.2">
      <c r="A44" s="16">
        <v>975068</v>
      </c>
      <c r="B44" s="10"/>
      <c r="C44" s="107">
        <v>1523.0272673267327</v>
      </c>
      <c r="D44" s="68">
        <v>1737.97</v>
      </c>
    </row>
    <row r="45" spans="1:4" x14ac:dyDescent="0.2">
      <c r="A45" s="16">
        <v>857912</v>
      </c>
      <c r="B45" s="10"/>
      <c r="C45" s="107">
        <v>64.015391176470601</v>
      </c>
      <c r="D45" s="68">
        <v>179.7</v>
      </c>
    </row>
    <row r="46" spans="1:4" x14ac:dyDescent="0.2">
      <c r="A46" s="16">
        <v>14049</v>
      </c>
      <c r="B46" s="10"/>
      <c r="C46" s="107">
        <v>3425.8956372549023</v>
      </c>
      <c r="D46" s="68">
        <v>4573.29</v>
      </c>
    </row>
    <row r="47" spans="1:4" x14ac:dyDescent="0.2">
      <c r="A47" s="16">
        <v>100468</v>
      </c>
      <c r="B47" s="10"/>
      <c r="C47" s="107">
        <v>108.90084337349396</v>
      </c>
      <c r="D47" s="67">
        <v>186.56</v>
      </c>
    </row>
    <row r="48" spans="1:4" x14ac:dyDescent="0.2">
      <c r="A48" s="16">
        <v>26600</v>
      </c>
      <c r="B48" s="10"/>
      <c r="C48" s="107">
        <v>864.82630999999992</v>
      </c>
      <c r="D48" s="68">
        <v>1122.78</v>
      </c>
    </row>
    <row r="49" spans="1:4" x14ac:dyDescent="0.2">
      <c r="A49" s="16">
        <v>46941</v>
      </c>
      <c r="B49" s="10"/>
      <c r="C49" s="107">
        <v>106.77379835202562</v>
      </c>
      <c r="D49" s="68">
        <v>173.59</v>
      </c>
    </row>
    <row r="50" spans="1:4" x14ac:dyDescent="0.2">
      <c r="A50" s="16">
        <v>847826</v>
      </c>
      <c r="B50" s="10"/>
      <c r="C50" s="107">
        <v>27.535230592752129</v>
      </c>
      <c r="D50" s="68">
        <v>113.19</v>
      </c>
    </row>
    <row r="51" spans="1:4" x14ac:dyDescent="0.2">
      <c r="A51" s="16">
        <v>201638</v>
      </c>
      <c r="B51" s="10"/>
      <c r="C51" s="107">
        <v>763.01635294117648</v>
      </c>
      <c r="D51" s="67">
        <v>902.52</v>
      </c>
    </row>
    <row r="52" spans="1:4" x14ac:dyDescent="0.2">
      <c r="A52" s="16">
        <v>86812</v>
      </c>
      <c r="B52" s="10"/>
      <c r="C52" s="107">
        <v>82.544277624331315</v>
      </c>
      <c r="D52" s="68">
        <v>178.79</v>
      </c>
    </row>
    <row r="53" spans="1:4" x14ac:dyDescent="0.2">
      <c r="A53" s="16">
        <v>859390</v>
      </c>
      <c r="B53" s="10"/>
      <c r="C53" s="107">
        <v>39.00418233082712</v>
      </c>
      <c r="D53" s="68">
        <v>712.84</v>
      </c>
    </row>
    <row r="54" spans="1:4" x14ac:dyDescent="0.2">
      <c r="A54" s="16">
        <v>144918</v>
      </c>
      <c r="B54" s="10"/>
      <c r="C54" s="107">
        <v>123.33615</v>
      </c>
      <c r="D54" s="67">
        <v>286.41000000000003</v>
      </c>
    </row>
    <row r="55" spans="1:4" x14ac:dyDescent="0.2">
      <c r="A55" s="16">
        <v>836892</v>
      </c>
      <c r="B55" s="10"/>
      <c r="C55" s="107">
        <v>1972.3931101511878</v>
      </c>
      <c r="D55" s="68">
        <v>2235.23</v>
      </c>
    </row>
    <row r="56" spans="1:4" x14ac:dyDescent="0.2">
      <c r="A56" s="16">
        <v>839632</v>
      </c>
      <c r="B56" s="10"/>
      <c r="C56" s="107">
        <v>231.04642857142858</v>
      </c>
      <c r="D56" s="68">
        <v>274.08999999999997</v>
      </c>
    </row>
    <row r="57" spans="1:4" x14ac:dyDescent="0.2">
      <c r="A57" s="16">
        <v>991062</v>
      </c>
      <c r="B57" s="10"/>
      <c r="C57" s="107">
        <v>328.71475840336137</v>
      </c>
      <c r="D57" s="68">
        <v>503.66</v>
      </c>
    </row>
    <row r="58" spans="1:4" x14ac:dyDescent="0.2">
      <c r="A58" s="16">
        <v>555271</v>
      </c>
      <c r="B58" s="10"/>
      <c r="C58" s="107">
        <v>1421.3255349344977</v>
      </c>
      <c r="D58" s="68">
        <v>2216.15</v>
      </c>
    </row>
    <row r="59" spans="1:4" x14ac:dyDescent="0.2">
      <c r="A59" s="16">
        <v>542566</v>
      </c>
      <c r="B59" s="10"/>
      <c r="C59" s="107">
        <v>416.06954743712026</v>
      </c>
      <c r="D59" s="68">
        <v>1007.22</v>
      </c>
    </row>
    <row r="60" spans="1:4" x14ac:dyDescent="0.2">
      <c r="A60" s="16">
        <v>38975</v>
      </c>
      <c r="B60" s="10"/>
      <c r="C60" s="107">
        <v>1347.2940678654293</v>
      </c>
      <c r="D60" s="68">
        <v>1768</v>
      </c>
    </row>
    <row r="61" spans="1:4" x14ac:dyDescent="0.2">
      <c r="A61" s="16">
        <v>41446</v>
      </c>
      <c r="B61" s="10"/>
      <c r="C61" s="107">
        <v>834.30180404354587</v>
      </c>
      <c r="D61" s="68">
        <v>1189.29</v>
      </c>
    </row>
    <row r="62" spans="1:4" x14ac:dyDescent="0.2">
      <c r="A62" s="16">
        <v>131539</v>
      </c>
      <c r="B62" s="10"/>
      <c r="C62" s="107">
        <v>125.94544554455447</v>
      </c>
      <c r="D62" s="67">
        <v>224.37</v>
      </c>
    </row>
    <row r="63" spans="1:4" x14ac:dyDescent="0.2">
      <c r="A63" s="16">
        <v>832502</v>
      </c>
      <c r="B63" s="10"/>
      <c r="C63" s="107">
        <v>92.433571428571426</v>
      </c>
      <c r="D63" s="68">
        <v>201.87</v>
      </c>
    </row>
    <row r="64" spans="1:4" x14ac:dyDescent="0.2">
      <c r="A64" s="16">
        <v>129264</v>
      </c>
      <c r="B64" s="10"/>
      <c r="C64" s="107">
        <v>310.42552683896622</v>
      </c>
      <c r="D64" s="68">
        <v>407.24</v>
      </c>
    </row>
    <row r="65" spans="1:4" x14ac:dyDescent="0.2">
      <c r="A65" s="16">
        <v>961227</v>
      </c>
      <c r="B65" s="10"/>
      <c r="C65" s="107">
        <v>279.1534023593187</v>
      </c>
      <c r="D65" s="68">
        <v>574.66</v>
      </c>
    </row>
    <row r="66" spans="1:4" x14ac:dyDescent="0.2">
      <c r="A66" s="16">
        <v>870290</v>
      </c>
      <c r="B66" s="10"/>
      <c r="C66" s="107">
        <v>784.0595744680852</v>
      </c>
      <c r="D66" s="68">
        <v>1055.53</v>
      </c>
    </row>
    <row r="67" spans="1:4" x14ac:dyDescent="0.2">
      <c r="A67" s="16">
        <v>850541</v>
      </c>
      <c r="B67" s="10"/>
      <c r="C67" s="107">
        <v>66.34576271186441</v>
      </c>
      <c r="D67" s="68">
        <v>108.11</v>
      </c>
    </row>
    <row r="68" spans="1:4" x14ac:dyDescent="0.2">
      <c r="A68" s="16">
        <v>216283</v>
      </c>
      <c r="B68" s="10"/>
      <c r="C68" s="107">
        <v>41.536315789473633</v>
      </c>
      <c r="D68" s="68">
        <v>527.17999999999995</v>
      </c>
    </row>
    <row r="69" spans="1:4" x14ac:dyDescent="0.2">
      <c r="A69" s="16">
        <v>85149</v>
      </c>
      <c r="B69" s="10"/>
      <c r="C69" s="107">
        <v>88.239148748395365</v>
      </c>
      <c r="D69" s="68">
        <v>260.27</v>
      </c>
    </row>
    <row r="70" spans="1:4" x14ac:dyDescent="0.2">
      <c r="A70" s="16">
        <v>871547</v>
      </c>
      <c r="B70" s="10"/>
      <c r="C70" s="107">
        <v>145.61603646353649</v>
      </c>
      <c r="D70" s="68">
        <v>204.81</v>
      </c>
    </row>
    <row r="71" spans="1:4" x14ac:dyDescent="0.2">
      <c r="A71" s="16">
        <v>222316</v>
      </c>
      <c r="B71" s="10"/>
      <c r="C71" s="107">
        <v>425.07964859437755</v>
      </c>
      <c r="D71" s="68">
        <v>566.64</v>
      </c>
    </row>
    <row r="72" spans="1:4" x14ac:dyDescent="0.2">
      <c r="A72" s="16">
        <v>841655</v>
      </c>
      <c r="B72" s="10"/>
      <c r="C72" s="107">
        <v>86.174536585365871</v>
      </c>
      <c r="D72" s="68">
        <v>169.73</v>
      </c>
    </row>
    <row r="73" spans="1:4" x14ac:dyDescent="0.2">
      <c r="A73" s="16">
        <v>212578</v>
      </c>
      <c r="B73" s="10"/>
      <c r="C73" s="107">
        <v>111.92751829268293</v>
      </c>
      <c r="D73" s="68">
        <v>245.5</v>
      </c>
    </row>
    <row r="74" spans="1:4" x14ac:dyDescent="0.2">
      <c r="A74" s="16">
        <v>971455</v>
      </c>
      <c r="B74" s="10"/>
      <c r="C74" s="107">
        <v>94.34568151647062</v>
      </c>
      <c r="D74" s="68">
        <v>229.58</v>
      </c>
    </row>
    <row r="75" spans="1:4" x14ac:dyDescent="0.2">
      <c r="A75" s="16">
        <v>912137</v>
      </c>
      <c r="B75" s="10"/>
      <c r="C75" s="107">
        <v>1113.1954870129871</v>
      </c>
      <c r="D75" s="68">
        <v>1717.12</v>
      </c>
    </row>
    <row r="76" spans="1:4" x14ac:dyDescent="0.2">
      <c r="A76" s="16">
        <v>945176</v>
      </c>
      <c r="B76" s="10"/>
      <c r="C76" s="107">
        <v>39.724138943248533</v>
      </c>
      <c r="D76" s="68">
        <v>60.62</v>
      </c>
    </row>
    <row r="77" spans="1:4" x14ac:dyDescent="0.2">
      <c r="A77" s="16">
        <v>991786</v>
      </c>
      <c r="B77" s="10"/>
      <c r="C77" s="107">
        <v>99.929967897271268</v>
      </c>
      <c r="D77" s="68">
        <v>183.31</v>
      </c>
    </row>
    <row r="78" spans="1:4" x14ac:dyDescent="0.2">
      <c r="A78" s="16">
        <v>570758</v>
      </c>
      <c r="B78" s="10"/>
      <c r="C78" s="107">
        <v>795.93784363233283</v>
      </c>
      <c r="D78" s="68">
        <v>904.4</v>
      </c>
    </row>
    <row r="79" spans="1:4" x14ac:dyDescent="0.2">
      <c r="A79" s="16">
        <v>222779</v>
      </c>
      <c r="B79" s="10"/>
      <c r="C79" s="107">
        <v>3625.8340000000003</v>
      </c>
      <c r="D79" s="68">
        <v>4441.21</v>
      </c>
    </row>
    <row r="80" spans="1:4" x14ac:dyDescent="0.2">
      <c r="A80" s="16">
        <v>910111</v>
      </c>
      <c r="B80" s="10"/>
      <c r="C80" s="107">
        <v>2015.4523358647721</v>
      </c>
      <c r="D80" s="68">
        <v>2249.94</v>
      </c>
    </row>
    <row r="81" spans="1:4" x14ac:dyDescent="0.2">
      <c r="A81" s="16">
        <v>209141</v>
      </c>
      <c r="B81" s="10"/>
      <c r="C81" s="107">
        <v>1186.1063333333334</v>
      </c>
      <c r="D81" s="68">
        <v>1488</v>
      </c>
    </row>
    <row r="82" spans="1:4" x14ac:dyDescent="0.2">
      <c r="A82" s="16">
        <v>931738</v>
      </c>
      <c r="B82" s="10"/>
      <c r="C82" s="107">
        <v>954.33541284403668</v>
      </c>
      <c r="D82" s="68">
        <v>1087.8</v>
      </c>
    </row>
    <row r="83" spans="1:4" x14ac:dyDescent="0.2">
      <c r="A83" s="16">
        <v>985130</v>
      </c>
      <c r="B83" s="10"/>
      <c r="C83" s="107">
        <v>3597.2244708423327</v>
      </c>
      <c r="D83" s="68">
        <v>4104.75</v>
      </c>
    </row>
    <row r="84" spans="1:4" x14ac:dyDescent="0.2">
      <c r="A84" s="16">
        <v>84069</v>
      </c>
      <c r="B84" s="10"/>
      <c r="C84" s="107">
        <v>666.13988142292487</v>
      </c>
      <c r="D84" s="68">
        <v>950.17</v>
      </c>
    </row>
    <row r="85" spans="1:4" x14ac:dyDescent="0.2">
      <c r="A85" s="16">
        <v>843755</v>
      </c>
      <c r="B85" s="10"/>
      <c r="C85" s="107">
        <v>1102.2524812030076</v>
      </c>
      <c r="D85" s="68">
        <v>1289.33</v>
      </c>
    </row>
    <row r="86" spans="1:4" x14ac:dyDescent="0.2">
      <c r="A86" s="16">
        <v>982695</v>
      </c>
      <c r="B86" s="10"/>
      <c r="C86" s="107">
        <v>643.99230932203386</v>
      </c>
      <c r="D86" s="68">
        <v>873.29</v>
      </c>
    </row>
    <row r="87" spans="1:4" x14ac:dyDescent="0.2">
      <c r="A87" s="16">
        <v>12419</v>
      </c>
      <c r="B87" s="10"/>
      <c r="C87" s="107">
        <v>499.79292993630577</v>
      </c>
      <c r="D87" s="68">
        <v>690.34</v>
      </c>
    </row>
    <row r="88" spans="1:4" x14ac:dyDescent="0.2">
      <c r="A88" s="16">
        <v>920970</v>
      </c>
      <c r="B88" s="10"/>
      <c r="C88" s="107">
        <v>337.90273192472762</v>
      </c>
      <c r="D88" s="68">
        <v>469.76</v>
      </c>
    </row>
    <row r="89" spans="1:4" x14ac:dyDescent="0.2">
      <c r="A89" s="16">
        <v>921808</v>
      </c>
      <c r="B89" s="10"/>
      <c r="C89" s="107">
        <v>359.69678573936039</v>
      </c>
      <c r="D89" s="68">
        <v>626.75</v>
      </c>
    </row>
    <row r="90" spans="1:4" x14ac:dyDescent="0.2">
      <c r="A90" s="16">
        <v>547924</v>
      </c>
      <c r="B90" s="10"/>
      <c r="C90" s="107">
        <v>1253.0410818239857</v>
      </c>
      <c r="D90" s="68">
        <v>1623.69</v>
      </c>
    </row>
    <row r="91" spans="1:4" x14ac:dyDescent="0.2">
      <c r="A91" s="16">
        <v>965366</v>
      </c>
      <c r="B91" s="10"/>
      <c r="C91" s="107">
        <v>125.77915795451912</v>
      </c>
      <c r="D91" s="68">
        <v>245.53</v>
      </c>
    </row>
    <row r="92" spans="1:4" x14ac:dyDescent="0.2">
      <c r="A92" s="16">
        <v>509056</v>
      </c>
      <c r="B92" s="10"/>
      <c r="C92" s="107">
        <v>124.07410365853659</v>
      </c>
      <c r="D92" s="68">
        <v>202.25</v>
      </c>
    </row>
    <row r="93" spans="1:4" x14ac:dyDescent="0.2">
      <c r="A93" s="16">
        <v>215237</v>
      </c>
      <c r="B93" s="10"/>
      <c r="C93" s="107">
        <v>368.54542574257425</v>
      </c>
      <c r="D93" s="68">
        <v>482.51</v>
      </c>
    </row>
    <row r="94" spans="1:4" x14ac:dyDescent="0.2">
      <c r="A94" s="16">
        <v>965677</v>
      </c>
      <c r="B94" s="10"/>
      <c r="C94" s="108">
        <v>539.065294117647</v>
      </c>
      <c r="D94" s="68">
        <v>778.27</v>
      </c>
    </row>
    <row r="95" spans="1:4" x14ac:dyDescent="0.2">
      <c r="A95" s="16">
        <v>32125</v>
      </c>
      <c r="B95" s="10"/>
      <c r="C95" s="108">
        <v>1091.4413517578832</v>
      </c>
      <c r="D95" s="68">
        <v>1986.22</v>
      </c>
    </row>
    <row r="96" spans="1:4" x14ac:dyDescent="0.2">
      <c r="A96" s="16">
        <v>214275</v>
      </c>
      <c r="B96" s="16"/>
      <c r="C96" s="107">
        <v>10000</v>
      </c>
      <c r="D96" s="68">
        <v>45466.54</v>
      </c>
    </row>
    <row r="97" spans="1:4" x14ac:dyDescent="0.2">
      <c r="A97" s="16">
        <v>535807</v>
      </c>
      <c r="B97" s="10"/>
      <c r="C97" s="107">
        <v>198.66735849056602</v>
      </c>
      <c r="D97" s="68">
        <v>407.24</v>
      </c>
    </row>
    <row r="98" spans="1:4" x14ac:dyDescent="0.2">
      <c r="A98" s="16">
        <v>844587</v>
      </c>
      <c r="B98" s="10"/>
      <c r="C98" s="107">
        <v>38.560759890597282</v>
      </c>
      <c r="D98" s="68">
        <v>64.569999999999993</v>
      </c>
    </row>
    <row r="99" spans="1:4" x14ac:dyDescent="0.2">
      <c r="A99" s="16">
        <v>601876</v>
      </c>
      <c r="B99" s="10"/>
      <c r="C99" s="107">
        <v>76.165180722891563</v>
      </c>
      <c r="D99" s="68">
        <v>198.15</v>
      </c>
    </row>
    <row r="100" spans="1:4" x14ac:dyDescent="0.2">
      <c r="A100" s="16">
        <v>567277</v>
      </c>
      <c r="B100" s="10"/>
      <c r="C100" s="107">
        <v>291.39047031772571</v>
      </c>
      <c r="D100" s="68">
        <v>601.69000000000005</v>
      </c>
    </row>
    <row r="101" spans="1:4" x14ac:dyDescent="0.2">
      <c r="A101" s="16">
        <v>570840</v>
      </c>
      <c r="B101" s="10"/>
      <c r="C101" s="107">
        <v>2063.2756903127383</v>
      </c>
      <c r="D101" s="68">
        <v>2527.65</v>
      </c>
    </row>
    <row r="102" spans="1:4" x14ac:dyDescent="0.2">
      <c r="A102" s="16">
        <v>35672</v>
      </c>
      <c r="B102" s="10"/>
      <c r="C102" s="107">
        <v>215.14441728112251</v>
      </c>
      <c r="D102" s="68">
        <v>287.01</v>
      </c>
    </row>
    <row r="103" spans="1:4" x14ac:dyDescent="0.2">
      <c r="A103" s="16">
        <v>130305</v>
      </c>
      <c r="B103" s="10"/>
      <c r="C103" s="107">
        <v>74.760492083799789</v>
      </c>
      <c r="D103" s="68">
        <v>158.41999999999999</v>
      </c>
    </row>
    <row r="104" spans="1:4" x14ac:dyDescent="0.2">
      <c r="A104" s="16">
        <v>74638</v>
      </c>
      <c r="B104" s="10"/>
      <c r="C104" s="107">
        <v>164.53745399362467</v>
      </c>
      <c r="D104" s="68">
        <v>250.39</v>
      </c>
    </row>
    <row r="105" spans="1:4" x14ac:dyDescent="0.2">
      <c r="A105" s="16">
        <v>608996</v>
      </c>
      <c r="B105" s="10"/>
      <c r="C105" s="107">
        <v>1661.1019539078156</v>
      </c>
      <c r="D105" s="68">
        <v>1959</v>
      </c>
    </row>
    <row r="106" spans="1:4" x14ac:dyDescent="0.2">
      <c r="A106" s="16">
        <v>503403</v>
      </c>
      <c r="B106" s="10"/>
      <c r="C106" s="107">
        <v>71.158738208708314</v>
      </c>
      <c r="D106" s="68">
        <v>286.23</v>
      </c>
    </row>
    <row r="107" spans="1:4" x14ac:dyDescent="0.2">
      <c r="A107" s="16">
        <v>65435</v>
      </c>
      <c r="B107" s="10"/>
      <c r="C107" s="107">
        <v>513.73536290322579</v>
      </c>
      <c r="D107" s="68">
        <v>710.01</v>
      </c>
    </row>
    <row r="108" spans="1:4" x14ac:dyDescent="0.2">
      <c r="A108" s="16">
        <v>839123</v>
      </c>
      <c r="B108" s="10"/>
      <c r="C108" s="107">
        <v>98.759677303982613</v>
      </c>
      <c r="D108" s="68">
        <v>281.72000000000003</v>
      </c>
    </row>
    <row r="109" spans="1:4" x14ac:dyDescent="0.2">
      <c r="A109" s="16">
        <v>975500</v>
      </c>
      <c r="B109" s="10"/>
      <c r="C109" s="107">
        <v>233.97085517834114</v>
      </c>
      <c r="D109" s="68">
        <v>830.55</v>
      </c>
    </row>
    <row r="110" spans="1:4" x14ac:dyDescent="0.2">
      <c r="A110" s="16">
        <v>900778</v>
      </c>
      <c r="B110" s="10"/>
      <c r="C110" s="107">
        <v>546.72442884427369</v>
      </c>
      <c r="D110" s="68">
        <v>679.15</v>
      </c>
    </row>
    <row r="111" spans="1:4" x14ac:dyDescent="0.2">
      <c r="A111" s="16">
        <v>911455</v>
      </c>
      <c r="B111" s="10"/>
      <c r="C111" s="107">
        <v>118.90474248927039</v>
      </c>
      <c r="D111" s="68">
        <v>201.58</v>
      </c>
    </row>
    <row r="112" spans="1:4" x14ac:dyDescent="0.2">
      <c r="A112" s="16">
        <v>51709</v>
      </c>
      <c r="B112" s="10"/>
      <c r="C112" s="107">
        <v>594.10797574927494</v>
      </c>
      <c r="D112" s="68">
        <v>929.48</v>
      </c>
    </row>
    <row r="113" spans="1:4" x14ac:dyDescent="0.2">
      <c r="A113" s="16">
        <v>995673</v>
      </c>
      <c r="B113" s="10"/>
      <c r="C113" s="107">
        <v>147.58880855397149</v>
      </c>
      <c r="D113" s="68">
        <v>235.25</v>
      </c>
    </row>
    <row r="114" spans="1:4" x14ac:dyDescent="0.2">
      <c r="A114" s="16">
        <v>554435</v>
      </c>
      <c r="B114" s="10"/>
      <c r="C114" s="107">
        <v>42.821265833919782</v>
      </c>
      <c r="D114" s="68">
        <v>126.13</v>
      </c>
    </row>
    <row r="115" spans="1:4" x14ac:dyDescent="0.2">
      <c r="A115" s="16">
        <v>945050</v>
      </c>
      <c r="B115" s="10"/>
      <c r="C115" s="107">
        <v>2567.3350965250966</v>
      </c>
      <c r="D115" s="68">
        <v>3049.42</v>
      </c>
    </row>
    <row r="116" spans="1:4" x14ac:dyDescent="0.2">
      <c r="A116" s="16">
        <v>832311</v>
      </c>
      <c r="B116" s="10"/>
      <c r="C116" s="107">
        <v>629.99939896299111</v>
      </c>
      <c r="D116" s="68">
        <v>806.73</v>
      </c>
    </row>
    <row r="117" spans="1:4" x14ac:dyDescent="0.2">
      <c r="A117" s="16">
        <v>35132</v>
      </c>
      <c r="B117" s="10"/>
      <c r="C117" s="107">
        <v>170.09937711864404</v>
      </c>
      <c r="D117" s="68">
        <v>454.99</v>
      </c>
    </row>
    <row r="118" spans="1:4" x14ac:dyDescent="0.2">
      <c r="A118" s="16">
        <v>504615</v>
      </c>
      <c r="B118" s="10"/>
      <c r="C118" s="107">
        <v>1074.7358846918489</v>
      </c>
      <c r="D118" s="68">
        <v>1296.22</v>
      </c>
    </row>
    <row r="119" spans="1:4" x14ac:dyDescent="0.2">
      <c r="A119" s="16">
        <v>215270</v>
      </c>
      <c r="B119" s="10"/>
      <c r="C119" s="107">
        <v>324.15094117647061</v>
      </c>
      <c r="D119" s="68">
        <v>509.79</v>
      </c>
    </row>
    <row r="120" spans="1:4" x14ac:dyDescent="0.2">
      <c r="A120" s="16">
        <v>52885</v>
      </c>
      <c r="B120" s="10"/>
      <c r="C120" s="107">
        <v>628.54509164969454</v>
      </c>
      <c r="D120" s="68">
        <v>808.7</v>
      </c>
    </row>
    <row r="121" spans="1:4" x14ac:dyDescent="0.2">
      <c r="A121" s="16">
        <v>848008</v>
      </c>
      <c r="B121" s="10"/>
      <c r="C121" s="107">
        <v>161.31058423439134</v>
      </c>
      <c r="D121" s="68">
        <v>212.7</v>
      </c>
    </row>
    <row r="122" spans="1:4" x14ac:dyDescent="0.2">
      <c r="A122" s="16">
        <v>53272</v>
      </c>
      <c r="B122" s="10"/>
      <c r="C122" s="107">
        <v>357.87382085020243</v>
      </c>
      <c r="D122" s="68">
        <v>618.6</v>
      </c>
    </row>
    <row r="123" spans="1:4" x14ac:dyDescent="0.2">
      <c r="A123" s="16">
        <v>545055</v>
      </c>
      <c r="B123" s="16"/>
      <c r="C123" s="107">
        <v>96.782297210985732</v>
      </c>
      <c r="D123" s="68">
        <v>141.47</v>
      </c>
    </row>
    <row r="124" spans="1:4" x14ac:dyDescent="0.2">
      <c r="A124" s="16">
        <v>984775</v>
      </c>
      <c r="B124" s="16"/>
      <c r="C124" s="107">
        <v>236.31890425531915</v>
      </c>
      <c r="D124" s="68">
        <v>368.96000000000004</v>
      </c>
    </row>
    <row r="125" spans="1:4" x14ac:dyDescent="0.2">
      <c r="A125" s="16">
        <v>108688</v>
      </c>
      <c r="B125" s="16"/>
      <c r="C125" s="107">
        <v>576.86224226190473</v>
      </c>
      <c r="D125" s="67">
        <v>648.36</v>
      </c>
    </row>
    <row r="126" spans="1:4" x14ac:dyDescent="0.2">
      <c r="A126" s="16">
        <v>65879</v>
      </c>
      <c r="B126" s="16"/>
      <c r="C126" s="107">
        <v>883.78220860566444</v>
      </c>
      <c r="D126" s="67">
        <v>1235.3400000000001</v>
      </c>
    </row>
    <row r="127" spans="1:4" x14ac:dyDescent="0.2">
      <c r="A127" s="16">
        <v>881505</v>
      </c>
      <c r="B127" s="16"/>
      <c r="C127" s="107">
        <v>247.72151408450705</v>
      </c>
      <c r="D127" s="67">
        <v>289.56</v>
      </c>
    </row>
    <row r="128" spans="1:4" x14ac:dyDescent="0.2">
      <c r="A128" s="16">
        <v>515157</v>
      </c>
      <c r="B128" s="16"/>
      <c r="C128" s="107">
        <v>464.31399236641221</v>
      </c>
      <c r="D128" s="67">
        <v>894.98</v>
      </c>
    </row>
    <row r="129" spans="1:4" x14ac:dyDescent="0.2">
      <c r="A129" s="16">
        <v>517298</v>
      </c>
      <c r="B129" s="16"/>
      <c r="C129" s="107">
        <v>932.24083240477069</v>
      </c>
      <c r="D129" s="67">
        <v>1049.98</v>
      </c>
    </row>
    <row r="130" spans="1:4" x14ac:dyDescent="0.2">
      <c r="A130" s="16">
        <v>592261</v>
      </c>
      <c r="B130" s="16"/>
      <c r="C130" s="107">
        <v>222.8960892752776</v>
      </c>
      <c r="D130" s="67">
        <v>311.57</v>
      </c>
    </row>
    <row r="131" spans="1:4" x14ac:dyDescent="0.2">
      <c r="A131" s="16">
        <v>504578</v>
      </c>
      <c r="B131" s="16"/>
      <c r="C131" s="107">
        <v>379.04267467248911</v>
      </c>
      <c r="D131" s="67">
        <v>439.01</v>
      </c>
    </row>
    <row r="132" spans="1:4" x14ac:dyDescent="0.2">
      <c r="A132" s="16">
        <v>962271</v>
      </c>
      <c r="B132" s="10"/>
      <c r="C132" s="107">
        <v>649.52796052631572</v>
      </c>
      <c r="D132" s="68">
        <v>813.3</v>
      </c>
    </row>
    <row r="133" spans="1:4" x14ac:dyDescent="0.2">
      <c r="A133" s="16">
        <v>200098</v>
      </c>
      <c r="B133" s="10"/>
      <c r="C133" s="107">
        <v>1442.3745759368835</v>
      </c>
      <c r="D133" s="68">
        <v>3412.72</v>
      </c>
    </row>
    <row r="135" spans="1:4" x14ac:dyDescent="0.2">
      <c r="C135" s="109">
        <f>SUM(C2:C134)</f>
        <v>89456.473168589786</v>
      </c>
      <c r="D135" s="109">
        <f>SUM(D2:D134)</f>
        <v>158001.96000000008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5"/>
  <sheetViews>
    <sheetView workbookViewId="0">
      <selection activeCell="B34" sqref="B34"/>
    </sheetView>
  </sheetViews>
  <sheetFormatPr defaultColWidth="8.85546875" defaultRowHeight="15" x14ac:dyDescent="0.25"/>
  <cols>
    <col min="1" max="1" width="9" style="8" customWidth="1"/>
    <col min="2" max="2" width="44.28515625" style="8" customWidth="1"/>
    <col min="3" max="3" width="15.42578125" style="171" customWidth="1"/>
    <col min="4" max="4" width="13.7109375" style="172" customWidth="1"/>
    <col min="5" max="215" width="8.85546875" style="8"/>
    <col min="216" max="216" width="23" style="8" customWidth="1"/>
    <col min="217" max="217" width="6.42578125" style="8" customWidth="1"/>
    <col min="218" max="218" width="9" style="8" customWidth="1"/>
    <col min="219" max="219" width="44.28515625" style="8" customWidth="1"/>
    <col min="220" max="220" width="10.42578125" style="8" customWidth="1"/>
    <col min="221" max="221" width="11.28515625" style="8" customWidth="1"/>
    <col min="222" max="222" width="9.5703125" style="8" customWidth="1"/>
    <col min="223" max="223" width="10.140625" style="8" customWidth="1"/>
    <col min="224" max="224" width="15.28515625" style="8" customWidth="1"/>
    <col min="225" max="225" width="12.42578125" style="8" customWidth="1"/>
    <col min="226" max="226" width="9.28515625" style="8" bestFit="1" customWidth="1"/>
    <col min="227" max="227" width="4" style="8" customWidth="1"/>
    <col min="228" max="228" width="8.85546875" style="8" customWidth="1"/>
    <col min="229" max="229" width="9.7109375" style="8" customWidth="1"/>
    <col min="230" max="230" width="9.85546875" style="8" customWidth="1"/>
    <col min="231" max="231" width="15.42578125" style="8" customWidth="1"/>
    <col min="232" max="232" width="16.7109375" style="8" customWidth="1"/>
    <col min="233" max="233" width="8.140625" style="8" bestFit="1" customWidth="1"/>
    <col min="234" max="234" width="13.7109375" style="8" customWidth="1"/>
    <col min="235" max="235" width="14.140625" style="8" customWidth="1"/>
    <col min="236" max="236" width="45.140625" style="8" customWidth="1"/>
    <col min="237" max="237" width="33.140625" style="8" bestFit="1" customWidth="1"/>
    <col min="238" max="238" width="8.85546875" style="8"/>
    <col min="239" max="239" width="17.42578125" style="8" customWidth="1"/>
    <col min="240" max="240" width="8.85546875" style="8" customWidth="1"/>
    <col min="241" max="241" width="46.28515625" style="8" bestFit="1" customWidth="1"/>
    <col min="242" max="243" width="14.42578125" style="8" customWidth="1"/>
    <col min="244" max="244" width="15.5703125" style="8" customWidth="1"/>
    <col min="245" max="471" width="8.85546875" style="8"/>
    <col min="472" max="472" width="23" style="8" customWidth="1"/>
    <col min="473" max="473" width="6.42578125" style="8" customWidth="1"/>
    <col min="474" max="474" width="9" style="8" customWidth="1"/>
    <col min="475" max="475" width="44.28515625" style="8" customWidth="1"/>
    <col min="476" max="476" width="10.42578125" style="8" customWidth="1"/>
    <col min="477" max="477" width="11.28515625" style="8" customWidth="1"/>
    <col min="478" max="478" width="9.5703125" style="8" customWidth="1"/>
    <col min="479" max="479" width="10.140625" style="8" customWidth="1"/>
    <col min="480" max="480" width="15.28515625" style="8" customWidth="1"/>
    <col min="481" max="481" width="12.42578125" style="8" customWidth="1"/>
    <col min="482" max="482" width="9.28515625" style="8" bestFit="1" customWidth="1"/>
    <col min="483" max="483" width="4" style="8" customWidth="1"/>
    <col min="484" max="484" width="8.85546875" style="8" customWidth="1"/>
    <col min="485" max="485" width="9.7109375" style="8" customWidth="1"/>
    <col min="486" max="486" width="9.85546875" style="8" customWidth="1"/>
    <col min="487" max="487" width="15.42578125" style="8" customWidth="1"/>
    <col min="488" max="488" width="16.7109375" style="8" customWidth="1"/>
    <col min="489" max="489" width="8.140625" style="8" bestFit="1" customWidth="1"/>
    <col min="490" max="490" width="13.7109375" style="8" customWidth="1"/>
    <col min="491" max="491" width="14.140625" style="8" customWidth="1"/>
    <col min="492" max="492" width="45.140625" style="8" customWidth="1"/>
    <col min="493" max="493" width="33.140625" style="8" bestFit="1" customWidth="1"/>
    <col min="494" max="494" width="8.85546875" style="8"/>
    <col min="495" max="495" width="17.42578125" style="8" customWidth="1"/>
    <col min="496" max="496" width="8.85546875" style="8" customWidth="1"/>
    <col min="497" max="497" width="46.28515625" style="8" bestFit="1" customWidth="1"/>
    <col min="498" max="499" width="14.42578125" style="8" customWidth="1"/>
    <col min="500" max="500" width="15.5703125" style="8" customWidth="1"/>
    <col min="501" max="727" width="8.85546875" style="8"/>
    <col min="728" max="728" width="23" style="8" customWidth="1"/>
    <col min="729" max="729" width="6.42578125" style="8" customWidth="1"/>
    <col min="730" max="730" width="9" style="8" customWidth="1"/>
    <col min="731" max="731" width="44.28515625" style="8" customWidth="1"/>
    <col min="732" max="732" width="10.42578125" style="8" customWidth="1"/>
    <col min="733" max="733" width="11.28515625" style="8" customWidth="1"/>
    <col min="734" max="734" width="9.5703125" style="8" customWidth="1"/>
    <col min="735" max="735" width="10.140625" style="8" customWidth="1"/>
    <col min="736" max="736" width="15.28515625" style="8" customWidth="1"/>
    <col min="737" max="737" width="12.42578125" style="8" customWidth="1"/>
    <col min="738" max="738" width="9.28515625" style="8" bestFit="1" customWidth="1"/>
    <col min="739" max="739" width="4" style="8" customWidth="1"/>
    <col min="740" max="740" width="8.85546875" style="8" customWidth="1"/>
    <col min="741" max="741" width="9.7109375" style="8" customWidth="1"/>
    <col min="742" max="742" width="9.85546875" style="8" customWidth="1"/>
    <col min="743" max="743" width="15.42578125" style="8" customWidth="1"/>
    <col min="744" max="744" width="16.7109375" style="8" customWidth="1"/>
    <col min="745" max="745" width="8.140625" style="8" bestFit="1" customWidth="1"/>
    <col min="746" max="746" width="13.7109375" style="8" customWidth="1"/>
    <col min="747" max="747" width="14.140625" style="8" customWidth="1"/>
    <col min="748" max="748" width="45.140625" style="8" customWidth="1"/>
    <col min="749" max="749" width="33.140625" style="8" bestFit="1" customWidth="1"/>
    <col min="750" max="750" width="8.85546875" style="8"/>
    <col min="751" max="751" width="17.42578125" style="8" customWidth="1"/>
    <col min="752" max="752" width="8.85546875" style="8" customWidth="1"/>
    <col min="753" max="753" width="46.28515625" style="8" bestFit="1" customWidth="1"/>
    <col min="754" max="755" width="14.42578125" style="8" customWidth="1"/>
    <col min="756" max="756" width="15.5703125" style="8" customWidth="1"/>
    <col min="757" max="983" width="8.85546875" style="8"/>
    <col min="984" max="984" width="23" style="8" customWidth="1"/>
    <col min="985" max="985" width="6.42578125" style="8" customWidth="1"/>
    <col min="986" max="986" width="9" style="8" customWidth="1"/>
    <col min="987" max="987" width="44.28515625" style="8" customWidth="1"/>
    <col min="988" max="988" width="10.42578125" style="8" customWidth="1"/>
    <col min="989" max="989" width="11.28515625" style="8" customWidth="1"/>
    <col min="990" max="990" width="9.5703125" style="8" customWidth="1"/>
    <col min="991" max="991" width="10.140625" style="8" customWidth="1"/>
    <col min="992" max="992" width="15.28515625" style="8" customWidth="1"/>
    <col min="993" max="993" width="12.42578125" style="8" customWidth="1"/>
    <col min="994" max="994" width="9.28515625" style="8" bestFit="1" customWidth="1"/>
    <col min="995" max="995" width="4" style="8" customWidth="1"/>
    <col min="996" max="996" width="8.85546875" style="8" customWidth="1"/>
    <col min="997" max="997" width="9.7109375" style="8" customWidth="1"/>
    <col min="998" max="998" width="9.85546875" style="8" customWidth="1"/>
    <col min="999" max="999" width="15.42578125" style="8" customWidth="1"/>
    <col min="1000" max="1000" width="16.7109375" style="8" customWidth="1"/>
    <col min="1001" max="1001" width="8.140625" style="8" bestFit="1" customWidth="1"/>
    <col min="1002" max="1002" width="13.7109375" style="8" customWidth="1"/>
    <col min="1003" max="1003" width="14.140625" style="8" customWidth="1"/>
    <col min="1004" max="1004" width="45.140625" style="8" customWidth="1"/>
    <col min="1005" max="1005" width="33.140625" style="8" bestFit="1" customWidth="1"/>
    <col min="1006" max="1006" width="8.85546875" style="8"/>
    <col min="1007" max="1007" width="17.42578125" style="8" customWidth="1"/>
    <col min="1008" max="1008" width="8.85546875" style="8" customWidth="1"/>
    <col min="1009" max="1009" width="46.28515625" style="8" bestFit="1" customWidth="1"/>
    <col min="1010" max="1011" width="14.42578125" style="8" customWidth="1"/>
    <col min="1012" max="1012" width="15.5703125" style="8" customWidth="1"/>
    <col min="1013" max="1239" width="8.85546875" style="8"/>
    <col min="1240" max="1240" width="23" style="8" customWidth="1"/>
    <col min="1241" max="1241" width="6.42578125" style="8" customWidth="1"/>
    <col min="1242" max="1242" width="9" style="8" customWidth="1"/>
    <col min="1243" max="1243" width="44.28515625" style="8" customWidth="1"/>
    <col min="1244" max="1244" width="10.42578125" style="8" customWidth="1"/>
    <col min="1245" max="1245" width="11.28515625" style="8" customWidth="1"/>
    <col min="1246" max="1246" width="9.5703125" style="8" customWidth="1"/>
    <col min="1247" max="1247" width="10.140625" style="8" customWidth="1"/>
    <col min="1248" max="1248" width="15.28515625" style="8" customWidth="1"/>
    <col min="1249" max="1249" width="12.42578125" style="8" customWidth="1"/>
    <col min="1250" max="1250" width="9.28515625" style="8" bestFit="1" customWidth="1"/>
    <col min="1251" max="1251" width="4" style="8" customWidth="1"/>
    <col min="1252" max="1252" width="8.85546875" style="8" customWidth="1"/>
    <col min="1253" max="1253" width="9.7109375" style="8" customWidth="1"/>
    <col min="1254" max="1254" width="9.85546875" style="8" customWidth="1"/>
    <col min="1255" max="1255" width="15.42578125" style="8" customWidth="1"/>
    <col min="1256" max="1256" width="16.7109375" style="8" customWidth="1"/>
    <col min="1257" max="1257" width="8.140625" style="8" bestFit="1" customWidth="1"/>
    <col min="1258" max="1258" width="13.7109375" style="8" customWidth="1"/>
    <col min="1259" max="1259" width="14.140625" style="8" customWidth="1"/>
    <col min="1260" max="1260" width="45.140625" style="8" customWidth="1"/>
    <col min="1261" max="1261" width="33.140625" style="8" bestFit="1" customWidth="1"/>
    <col min="1262" max="1262" width="8.85546875" style="8"/>
    <col min="1263" max="1263" width="17.42578125" style="8" customWidth="1"/>
    <col min="1264" max="1264" width="8.85546875" style="8" customWidth="1"/>
    <col min="1265" max="1265" width="46.28515625" style="8" bestFit="1" customWidth="1"/>
    <col min="1266" max="1267" width="14.42578125" style="8" customWidth="1"/>
    <col min="1268" max="1268" width="15.5703125" style="8" customWidth="1"/>
    <col min="1269" max="1495" width="8.85546875" style="8"/>
    <col min="1496" max="1496" width="23" style="8" customWidth="1"/>
    <col min="1497" max="1497" width="6.42578125" style="8" customWidth="1"/>
    <col min="1498" max="1498" width="9" style="8" customWidth="1"/>
    <col min="1499" max="1499" width="44.28515625" style="8" customWidth="1"/>
    <col min="1500" max="1500" width="10.42578125" style="8" customWidth="1"/>
    <col min="1501" max="1501" width="11.28515625" style="8" customWidth="1"/>
    <col min="1502" max="1502" width="9.5703125" style="8" customWidth="1"/>
    <col min="1503" max="1503" width="10.140625" style="8" customWidth="1"/>
    <col min="1504" max="1504" width="15.28515625" style="8" customWidth="1"/>
    <col min="1505" max="1505" width="12.42578125" style="8" customWidth="1"/>
    <col min="1506" max="1506" width="9.28515625" style="8" bestFit="1" customWidth="1"/>
    <col min="1507" max="1507" width="4" style="8" customWidth="1"/>
    <col min="1508" max="1508" width="8.85546875" style="8" customWidth="1"/>
    <col min="1509" max="1509" width="9.7109375" style="8" customWidth="1"/>
    <col min="1510" max="1510" width="9.85546875" style="8" customWidth="1"/>
    <col min="1511" max="1511" width="15.42578125" style="8" customWidth="1"/>
    <col min="1512" max="1512" width="16.7109375" style="8" customWidth="1"/>
    <col min="1513" max="1513" width="8.140625" style="8" bestFit="1" customWidth="1"/>
    <col min="1514" max="1514" width="13.7109375" style="8" customWidth="1"/>
    <col min="1515" max="1515" width="14.140625" style="8" customWidth="1"/>
    <col min="1516" max="1516" width="45.140625" style="8" customWidth="1"/>
    <col min="1517" max="1517" width="33.140625" style="8" bestFit="1" customWidth="1"/>
    <col min="1518" max="1518" width="8.85546875" style="8"/>
    <col min="1519" max="1519" width="17.42578125" style="8" customWidth="1"/>
    <col min="1520" max="1520" width="8.85546875" style="8" customWidth="1"/>
    <col min="1521" max="1521" width="46.28515625" style="8" bestFit="1" customWidth="1"/>
    <col min="1522" max="1523" width="14.42578125" style="8" customWidth="1"/>
    <col min="1524" max="1524" width="15.5703125" style="8" customWidth="1"/>
    <col min="1525" max="1751" width="8.85546875" style="8"/>
    <col min="1752" max="1752" width="23" style="8" customWidth="1"/>
    <col min="1753" max="1753" width="6.42578125" style="8" customWidth="1"/>
    <col min="1754" max="1754" width="9" style="8" customWidth="1"/>
    <col min="1755" max="1755" width="44.28515625" style="8" customWidth="1"/>
    <col min="1756" max="1756" width="10.42578125" style="8" customWidth="1"/>
    <col min="1757" max="1757" width="11.28515625" style="8" customWidth="1"/>
    <col min="1758" max="1758" width="9.5703125" style="8" customWidth="1"/>
    <col min="1759" max="1759" width="10.140625" style="8" customWidth="1"/>
    <col min="1760" max="1760" width="15.28515625" style="8" customWidth="1"/>
    <col min="1761" max="1761" width="12.42578125" style="8" customWidth="1"/>
    <col min="1762" max="1762" width="9.28515625" style="8" bestFit="1" customWidth="1"/>
    <col min="1763" max="1763" width="4" style="8" customWidth="1"/>
    <col min="1764" max="1764" width="8.85546875" style="8" customWidth="1"/>
    <col min="1765" max="1765" width="9.7109375" style="8" customWidth="1"/>
    <col min="1766" max="1766" width="9.85546875" style="8" customWidth="1"/>
    <col min="1767" max="1767" width="15.42578125" style="8" customWidth="1"/>
    <col min="1768" max="1768" width="16.7109375" style="8" customWidth="1"/>
    <col min="1769" max="1769" width="8.140625" style="8" bestFit="1" customWidth="1"/>
    <col min="1770" max="1770" width="13.7109375" style="8" customWidth="1"/>
    <col min="1771" max="1771" width="14.140625" style="8" customWidth="1"/>
    <col min="1772" max="1772" width="45.140625" style="8" customWidth="1"/>
    <col min="1773" max="1773" width="33.140625" style="8" bestFit="1" customWidth="1"/>
    <col min="1774" max="1774" width="8.85546875" style="8"/>
    <col min="1775" max="1775" width="17.42578125" style="8" customWidth="1"/>
    <col min="1776" max="1776" width="8.85546875" style="8" customWidth="1"/>
    <col min="1777" max="1777" width="46.28515625" style="8" bestFit="1" customWidth="1"/>
    <col min="1778" max="1779" width="14.42578125" style="8" customWidth="1"/>
    <col min="1780" max="1780" width="15.5703125" style="8" customWidth="1"/>
    <col min="1781" max="2007" width="8.85546875" style="8"/>
    <col min="2008" max="2008" width="23" style="8" customWidth="1"/>
    <col min="2009" max="2009" width="6.42578125" style="8" customWidth="1"/>
    <col min="2010" max="2010" width="9" style="8" customWidth="1"/>
    <col min="2011" max="2011" width="44.28515625" style="8" customWidth="1"/>
    <col min="2012" max="2012" width="10.42578125" style="8" customWidth="1"/>
    <col min="2013" max="2013" width="11.28515625" style="8" customWidth="1"/>
    <col min="2014" max="2014" width="9.5703125" style="8" customWidth="1"/>
    <col min="2015" max="2015" width="10.140625" style="8" customWidth="1"/>
    <col min="2016" max="2016" width="15.28515625" style="8" customWidth="1"/>
    <col min="2017" max="2017" width="12.42578125" style="8" customWidth="1"/>
    <col min="2018" max="2018" width="9.28515625" style="8" bestFit="1" customWidth="1"/>
    <col min="2019" max="2019" width="4" style="8" customWidth="1"/>
    <col min="2020" max="2020" width="8.85546875" style="8" customWidth="1"/>
    <col min="2021" max="2021" width="9.7109375" style="8" customWidth="1"/>
    <col min="2022" max="2022" width="9.85546875" style="8" customWidth="1"/>
    <col min="2023" max="2023" width="15.42578125" style="8" customWidth="1"/>
    <col min="2024" max="2024" width="16.7109375" style="8" customWidth="1"/>
    <col min="2025" max="2025" width="8.140625" style="8" bestFit="1" customWidth="1"/>
    <col min="2026" max="2026" width="13.7109375" style="8" customWidth="1"/>
    <col min="2027" max="2027" width="14.140625" style="8" customWidth="1"/>
    <col min="2028" max="2028" width="45.140625" style="8" customWidth="1"/>
    <col min="2029" max="2029" width="33.140625" style="8" bestFit="1" customWidth="1"/>
    <col min="2030" max="2030" width="8.85546875" style="8"/>
    <col min="2031" max="2031" width="17.42578125" style="8" customWidth="1"/>
    <col min="2032" max="2032" width="8.85546875" style="8" customWidth="1"/>
    <col min="2033" max="2033" width="46.28515625" style="8" bestFit="1" customWidth="1"/>
    <col min="2034" max="2035" width="14.42578125" style="8" customWidth="1"/>
    <col min="2036" max="2036" width="15.5703125" style="8" customWidth="1"/>
    <col min="2037" max="2263" width="8.85546875" style="8"/>
    <col min="2264" max="2264" width="23" style="8" customWidth="1"/>
    <col min="2265" max="2265" width="6.42578125" style="8" customWidth="1"/>
    <col min="2266" max="2266" width="9" style="8" customWidth="1"/>
    <col min="2267" max="2267" width="44.28515625" style="8" customWidth="1"/>
    <col min="2268" max="2268" width="10.42578125" style="8" customWidth="1"/>
    <col min="2269" max="2269" width="11.28515625" style="8" customWidth="1"/>
    <col min="2270" max="2270" width="9.5703125" style="8" customWidth="1"/>
    <col min="2271" max="2271" width="10.140625" style="8" customWidth="1"/>
    <col min="2272" max="2272" width="15.28515625" style="8" customWidth="1"/>
    <col min="2273" max="2273" width="12.42578125" style="8" customWidth="1"/>
    <col min="2274" max="2274" width="9.28515625" style="8" bestFit="1" customWidth="1"/>
    <col min="2275" max="2275" width="4" style="8" customWidth="1"/>
    <col min="2276" max="2276" width="8.85546875" style="8" customWidth="1"/>
    <col min="2277" max="2277" width="9.7109375" style="8" customWidth="1"/>
    <col min="2278" max="2278" width="9.85546875" style="8" customWidth="1"/>
    <col min="2279" max="2279" width="15.42578125" style="8" customWidth="1"/>
    <col min="2280" max="2280" width="16.7109375" style="8" customWidth="1"/>
    <col min="2281" max="2281" width="8.140625" style="8" bestFit="1" customWidth="1"/>
    <col min="2282" max="2282" width="13.7109375" style="8" customWidth="1"/>
    <col min="2283" max="2283" width="14.140625" style="8" customWidth="1"/>
    <col min="2284" max="2284" width="45.140625" style="8" customWidth="1"/>
    <col min="2285" max="2285" width="33.140625" style="8" bestFit="1" customWidth="1"/>
    <col min="2286" max="2286" width="8.85546875" style="8"/>
    <col min="2287" max="2287" width="17.42578125" style="8" customWidth="1"/>
    <col min="2288" max="2288" width="8.85546875" style="8" customWidth="1"/>
    <col min="2289" max="2289" width="46.28515625" style="8" bestFit="1" customWidth="1"/>
    <col min="2290" max="2291" width="14.42578125" style="8" customWidth="1"/>
    <col min="2292" max="2292" width="15.5703125" style="8" customWidth="1"/>
    <col min="2293" max="2519" width="8.85546875" style="8"/>
    <col min="2520" max="2520" width="23" style="8" customWidth="1"/>
    <col min="2521" max="2521" width="6.42578125" style="8" customWidth="1"/>
    <col min="2522" max="2522" width="9" style="8" customWidth="1"/>
    <col min="2523" max="2523" width="44.28515625" style="8" customWidth="1"/>
    <col min="2524" max="2524" width="10.42578125" style="8" customWidth="1"/>
    <col min="2525" max="2525" width="11.28515625" style="8" customWidth="1"/>
    <col min="2526" max="2526" width="9.5703125" style="8" customWidth="1"/>
    <col min="2527" max="2527" width="10.140625" style="8" customWidth="1"/>
    <col min="2528" max="2528" width="15.28515625" style="8" customWidth="1"/>
    <col min="2529" max="2529" width="12.42578125" style="8" customWidth="1"/>
    <col min="2530" max="2530" width="9.28515625" style="8" bestFit="1" customWidth="1"/>
    <col min="2531" max="2531" width="4" style="8" customWidth="1"/>
    <col min="2532" max="2532" width="8.85546875" style="8" customWidth="1"/>
    <col min="2533" max="2533" width="9.7109375" style="8" customWidth="1"/>
    <col min="2534" max="2534" width="9.85546875" style="8" customWidth="1"/>
    <col min="2535" max="2535" width="15.42578125" style="8" customWidth="1"/>
    <col min="2536" max="2536" width="16.7109375" style="8" customWidth="1"/>
    <col min="2537" max="2537" width="8.140625" style="8" bestFit="1" customWidth="1"/>
    <col min="2538" max="2538" width="13.7109375" style="8" customWidth="1"/>
    <col min="2539" max="2539" width="14.140625" style="8" customWidth="1"/>
    <col min="2540" max="2540" width="45.140625" style="8" customWidth="1"/>
    <col min="2541" max="2541" width="33.140625" style="8" bestFit="1" customWidth="1"/>
    <col min="2542" max="2542" width="8.85546875" style="8"/>
    <col min="2543" max="2543" width="17.42578125" style="8" customWidth="1"/>
    <col min="2544" max="2544" width="8.85546875" style="8" customWidth="1"/>
    <col min="2545" max="2545" width="46.28515625" style="8" bestFit="1" customWidth="1"/>
    <col min="2546" max="2547" width="14.42578125" style="8" customWidth="1"/>
    <col min="2548" max="2548" width="15.5703125" style="8" customWidth="1"/>
    <col min="2549" max="2775" width="8.85546875" style="8"/>
    <col min="2776" max="2776" width="23" style="8" customWidth="1"/>
    <col min="2777" max="2777" width="6.42578125" style="8" customWidth="1"/>
    <col min="2778" max="2778" width="9" style="8" customWidth="1"/>
    <col min="2779" max="2779" width="44.28515625" style="8" customWidth="1"/>
    <col min="2780" max="2780" width="10.42578125" style="8" customWidth="1"/>
    <col min="2781" max="2781" width="11.28515625" style="8" customWidth="1"/>
    <col min="2782" max="2782" width="9.5703125" style="8" customWidth="1"/>
    <col min="2783" max="2783" width="10.140625" style="8" customWidth="1"/>
    <col min="2784" max="2784" width="15.28515625" style="8" customWidth="1"/>
    <col min="2785" max="2785" width="12.42578125" style="8" customWidth="1"/>
    <col min="2786" max="2786" width="9.28515625" style="8" bestFit="1" customWidth="1"/>
    <col min="2787" max="2787" width="4" style="8" customWidth="1"/>
    <col min="2788" max="2788" width="8.85546875" style="8" customWidth="1"/>
    <col min="2789" max="2789" width="9.7109375" style="8" customWidth="1"/>
    <col min="2790" max="2790" width="9.85546875" style="8" customWidth="1"/>
    <col min="2791" max="2791" width="15.42578125" style="8" customWidth="1"/>
    <col min="2792" max="2792" width="16.7109375" style="8" customWidth="1"/>
    <col min="2793" max="2793" width="8.140625" style="8" bestFit="1" customWidth="1"/>
    <col min="2794" max="2794" width="13.7109375" style="8" customWidth="1"/>
    <col min="2795" max="2795" width="14.140625" style="8" customWidth="1"/>
    <col min="2796" max="2796" width="45.140625" style="8" customWidth="1"/>
    <col min="2797" max="2797" width="33.140625" style="8" bestFit="1" customWidth="1"/>
    <col min="2798" max="2798" width="8.85546875" style="8"/>
    <col min="2799" max="2799" width="17.42578125" style="8" customWidth="1"/>
    <col min="2800" max="2800" width="8.85546875" style="8" customWidth="1"/>
    <col min="2801" max="2801" width="46.28515625" style="8" bestFit="1" customWidth="1"/>
    <col min="2802" max="2803" width="14.42578125" style="8" customWidth="1"/>
    <col min="2804" max="2804" width="15.5703125" style="8" customWidth="1"/>
    <col min="2805" max="3031" width="8.85546875" style="8"/>
    <col min="3032" max="3032" width="23" style="8" customWidth="1"/>
    <col min="3033" max="3033" width="6.42578125" style="8" customWidth="1"/>
    <col min="3034" max="3034" width="9" style="8" customWidth="1"/>
    <col min="3035" max="3035" width="44.28515625" style="8" customWidth="1"/>
    <col min="3036" max="3036" width="10.42578125" style="8" customWidth="1"/>
    <col min="3037" max="3037" width="11.28515625" style="8" customWidth="1"/>
    <col min="3038" max="3038" width="9.5703125" style="8" customWidth="1"/>
    <col min="3039" max="3039" width="10.140625" style="8" customWidth="1"/>
    <col min="3040" max="3040" width="15.28515625" style="8" customWidth="1"/>
    <col min="3041" max="3041" width="12.42578125" style="8" customWidth="1"/>
    <col min="3042" max="3042" width="9.28515625" style="8" bestFit="1" customWidth="1"/>
    <col min="3043" max="3043" width="4" style="8" customWidth="1"/>
    <col min="3044" max="3044" width="8.85546875" style="8" customWidth="1"/>
    <col min="3045" max="3045" width="9.7109375" style="8" customWidth="1"/>
    <col min="3046" max="3046" width="9.85546875" style="8" customWidth="1"/>
    <col min="3047" max="3047" width="15.42578125" style="8" customWidth="1"/>
    <col min="3048" max="3048" width="16.7109375" style="8" customWidth="1"/>
    <col min="3049" max="3049" width="8.140625" style="8" bestFit="1" customWidth="1"/>
    <col min="3050" max="3050" width="13.7109375" style="8" customWidth="1"/>
    <col min="3051" max="3051" width="14.140625" style="8" customWidth="1"/>
    <col min="3052" max="3052" width="45.140625" style="8" customWidth="1"/>
    <col min="3053" max="3053" width="33.140625" style="8" bestFit="1" customWidth="1"/>
    <col min="3054" max="3054" width="8.85546875" style="8"/>
    <col min="3055" max="3055" width="17.42578125" style="8" customWidth="1"/>
    <col min="3056" max="3056" width="8.85546875" style="8" customWidth="1"/>
    <col min="3057" max="3057" width="46.28515625" style="8" bestFit="1" customWidth="1"/>
    <col min="3058" max="3059" width="14.42578125" style="8" customWidth="1"/>
    <col min="3060" max="3060" width="15.5703125" style="8" customWidth="1"/>
    <col min="3061" max="3287" width="8.85546875" style="8"/>
    <col min="3288" max="3288" width="23" style="8" customWidth="1"/>
    <col min="3289" max="3289" width="6.42578125" style="8" customWidth="1"/>
    <col min="3290" max="3290" width="9" style="8" customWidth="1"/>
    <col min="3291" max="3291" width="44.28515625" style="8" customWidth="1"/>
    <col min="3292" max="3292" width="10.42578125" style="8" customWidth="1"/>
    <col min="3293" max="3293" width="11.28515625" style="8" customWidth="1"/>
    <col min="3294" max="3294" width="9.5703125" style="8" customWidth="1"/>
    <col min="3295" max="3295" width="10.140625" style="8" customWidth="1"/>
    <col min="3296" max="3296" width="15.28515625" style="8" customWidth="1"/>
    <col min="3297" max="3297" width="12.42578125" style="8" customWidth="1"/>
    <col min="3298" max="3298" width="9.28515625" style="8" bestFit="1" customWidth="1"/>
    <col min="3299" max="3299" width="4" style="8" customWidth="1"/>
    <col min="3300" max="3300" width="8.85546875" style="8" customWidth="1"/>
    <col min="3301" max="3301" width="9.7109375" style="8" customWidth="1"/>
    <col min="3302" max="3302" width="9.85546875" style="8" customWidth="1"/>
    <col min="3303" max="3303" width="15.42578125" style="8" customWidth="1"/>
    <col min="3304" max="3304" width="16.7109375" style="8" customWidth="1"/>
    <col min="3305" max="3305" width="8.140625" style="8" bestFit="1" customWidth="1"/>
    <col min="3306" max="3306" width="13.7109375" style="8" customWidth="1"/>
    <col min="3307" max="3307" width="14.140625" style="8" customWidth="1"/>
    <col min="3308" max="3308" width="45.140625" style="8" customWidth="1"/>
    <col min="3309" max="3309" width="33.140625" style="8" bestFit="1" customWidth="1"/>
    <col min="3310" max="3310" width="8.85546875" style="8"/>
    <col min="3311" max="3311" width="17.42578125" style="8" customWidth="1"/>
    <col min="3312" max="3312" width="8.85546875" style="8" customWidth="1"/>
    <col min="3313" max="3313" width="46.28515625" style="8" bestFit="1" customWidth="1"/>
    <col min="3314" max="3315" width="14.42578125" style="8" customWidth="1"/>
    <col min="3316" max="3316" width="15.5703125" style="8" customWidth="1"/>
    <col min="3317" max="3543" width="8.85546875" style="8"/>
    <col min="3544" max="3544" width="23" style="8" customWidth="1"/>
    <col min="3545" max="3545" width="6.42578125" style="8" customWidth="1"/>
    <col min="3546" max="3546" width="9" style="8" customWidth="1"/>
    <col min="3547" max="3547" width="44.28515625" style="8" customWidth="1"/>
    <col min="3548" max="3548" width="10.42578125" style="8" customWidth="1"/>
    <col min="3549" max="3549" width="11.28515625" style="8" customWidth="1"/>
    <col min="3550" max="3550" width="9.5703125" style="8" customWidth="1"/>
    <col min="3551" max="3551" width="10.140625" style="8" customWidth="1"/>
    <col min="3552" max="3552" width="15.28515625" style="8" customWidth="1"/>
    <col min="3553" max="3553" width="12.42578125" style="8" customWidth="1"/>
    <col min="3554" max="3554" width="9.28515625" style="8" bestFit="1" customWidth="1"/>
    <col min="3555" max="3555" width="4" style="8" customWidth="1"/>
    <col min="3556" max="3556" width="8.85546875" style="8" customWidth="1"/>
    <col min="3557" max="3557" width="9.7109375" style="8" customWidth="1"/>
    <col min="3558" max="3558" width="9.85546875" style="8" customWidth="1"/>
    <col min="3559" max="3559" width="15.42578125" style="8" customWidth="1"/>
    <col min="3560" max="3560" width="16.7109375" style="8" customWidth="1"/>
    <col min="3561" max="3561" width="8.140625" style="8" bestFit="1" customWidth="1"/>
    <col min="3562" max="3562" width="13.7109375" style="8" customWidth="1"/>
    <col min="3563" max="3563" width="14.140625" style="8" customWidth="1"/>
    <col min="3564" max="3564" width="45.140625" style="8" customWidth="1"/>
    <col min="3565" max="3565" width="33.140625" style="8" bestFit="1" customWidth="1"/>
    <col min="3566" max="3566" width="8.85546875" style="8"/>
    <col min="3567" max="3567" width="17.42578125" style="8" customWidth="1"/>
    <col min="3568" max="3568" width="8.85546875" style="8" customWidth="1"/>
    <col min="3569" max="3569" width="46.28515625" style="8" bestFit="1" customWidth="1"/>
    <col min="3570" max="3571" width="14.42578125" style="8" customWidth="1"/>
    <col min="3572" max="3572" width="15.5703125" style="8" customWidth="1"/>
    <col min="3573" max="3799" width="8.85546875" style="8"/>
    <col min="3800" max="3800" width="23" style="8" customWidth="1"/>
    <col min="3801" max="3801" width="6.42578125" style="8" customWidth="1"/>
    <col min="3802" max="3802" width="9" style="8" customWidth="1"/>
    <col min="3803" max="3803" width="44.28515625" style="8" customWidth="1"/>
    <col min="3804" max="3804" width="10.42578125" style="8" customWidth="1"/>
    <col min="3805" max="3805" width="11.28515625" style="8" customWidth="1"/>
    <col min="3806" max="3806" width="9.5703125" style="8" customWidth="1"/>
    <col min="3807" max="3807" width="10.140625" style="8" customWidth="1"/>
    <col min="3808" max="3808" width="15.28515625" style="8" customWidth="1"/>
    <col min="3809" max="3809" width="12.42578125" style="8" customWidth="1"/>
    <col min="3810" max="3810" width="9.28515625" style="8" bestFit="1" customWidth="1"/>
    <col min="3811" max="3811" width="4" style="8" customWidth="1"/>
    <col min="3812" max="3812" width="8.85546875" style="8" customWidth="1"/>
    <col min="3813" max="3813" width="9.7109375" style="8" customWidth="1"/>
    <col min="3814" max="3814" width="9.85546875" style="8" customWidth="1"/>
    <col min="3815" max="3815" width="15.42578125" style="8" customWidth="1"/>
    <col min="3816" max="3816" width="16.7109375" style="8" customWidth="1"/>
    <col min="3817" max="3817" width="8.140625" style="8" bestFit="1" customWidth="1"/>
    <col min="3818" max="3818" width="13.7109375" style="8" customWidth="1"/>
    <col min="3819" max="3819" width="14.140625" style="8" customWidth="1"/>
    <col min="3820" max="3820" width="45.140625" style="8" customWidth="1"/>
    <col min="3821" max="3821" width="33.140625" style="8" bestFit="1" customWidth="1"/>
    <col min="3822" max="3822" width="8.85546875" style="8"/>
    <col min="3823" max="3823" width="17.42578125" style="8" customWidth="1"/>
    <col min="3824" max="3824" width="8.85546875" style="8" customWidth="1"/>
    <col min="3825" max="3825" width="46.28515625" style="8" bestFit="1" customWidth="1"/>
    <col min="3826" max="3827" width="14.42578125" style="8" customWidth="1"/>
    <col min="3828" max="3828" width="15.5703125" style="8" customWidth="1"/>
    <col min="3829" max="4055" width="8.85546875" style="8"/>
    <col min="4056" max="4056" width="23" style="8" customWidth="1"/>
    <col min="4057" max="4057" width="6.42578125" style="8" customWidth="1"/>
    <col min="4058" max="4058" width="9" style="8" customWidth="1"/>
    <col min="4059" max="4059" width="44.28515625" style="8" customWidth="1"/>
    <col min="4060" max="4060" width="10.42578125" style="8" customWidth="1"/>
    <col min="4061" max="4061" width="11.28515625" style="8" customWidth="1"/>
    <col min="4062" max="4062" width="9.5703125" style="8" customWidth="1"/>
    <col min="4063" max="4063" width="10.140625" style="8" customWidth="1"/>
    <col min="4064" max="4064" width="15.28515625" style="8" customWidth="1"/>
    <col min="4065" max="4065" width="12.42578125" style="8" customWidth="1"/>
    <col min="4066" max="4066" width="9.28515625" style="8" bestFit="1" customWidth="1"/>
    <col min="4067" max="4067" width="4" style="8" customWidth="1"/>
    <col min="4068" max="4068" width="8.85546875" style="8" customWidth="1"/>
    <col min="4069" max="4069" width="9.7109375" style="8" customWidth="1"/>
    <col min="4070" max="4070" width="9.85546875" style="8" customWidth="1"/>
    <col min="4071" max="4071" width="15.42578125" style="8" customWidth="1"/>
    <col min="4072" max="4072" width="16.7109375" style="8" customWidth="1"/>
    <col min="4073" max="4073" width="8.140625" style="8" bestFit="1" customWidth="1"/>
    <col min="4074" max="4074" width="13.7109375" style="8" customWidth="1"/>
    <col min="4075" max="4075" width="14.140625" style="8" customWidth="1"/>
    <col min="4076" max="4076" width="45.140625" style="8" customWidth="1"/>
    <col min="4077" max="4077" width="33.140625" style="8" bestFit="1" customWidth="1"/>
    <col min="4078" max="4078" width="8.85546875" style="8"/>
    <col min="4079" max="4079" width="17.42578125" style="8" customWidth="1"/>
    <col min="4080" max="4080" width="8.85546875" style="8" customWidth="1"/>
    <col min="4081" max="4081" width="46.28515625" style="8" bestFit="1" customWidth="1"/>
    <col min="4082" max="4083" width="14.42578125" style="8" customWidth="1"/>
    <col min="4084" max="4084" width="15.5703125" style="8" customWidth="1"/>
    <col min="4085" max="4311" width="8.85546875" style="8"/>
    <col min="4312" max="4312" width="23" style="8" customWidth="1"/>
    <col min="4313" max="4313" width="6.42578125" style="8" customWidth="1"/>
    <col min="4314" max="4314" width="9" style="8" customWidth="1"/>
    <col min="4315" max="4315" width="44.28515625" style="8" customWidth="1"/>
    <col min="4316" max="4316" width="10.42578125" style="8" customWidth="1"/>
    <col min="4317" max="4317" width="11.28515625" style="8" customWidth="1"/>
    <col min="4318" max="4318" width="9.5703125" style="8" customWidth="1"/>
    <col min="4319" max="4319" width="10.140625" style="8" customWidth="1"/>
    <col min="4320" max="4320" width="15.28515625" style="8" customWidth="1"/>
    <col min="4321" max="4321" width="12.42578125" style="8" customWidth="1"/>
    <col min="4322" max="4322" width="9.28515625" style="8" bestFit="1" customWidth="1"/>
    <col min="4323" max="4323" width="4" style="8" customWidth="1"/>
    <col min="4324" max="4324" width="8.85546875" style="8" customWidth="1"/>
    <col min="4325" max="4325" width="9.7109375" style="8" customWidth="1"/>
    <col min="4326" max="4326" width="9.85546875" style="8" customWidth="1"/>
    <col min="4327" max="4327" width="15.42578125" style="8" customWidth="1"/>
    <col min="4328" max="4328" width="16.7109375" style="8" customWidth="1"/>
    <col min="4329" max="4329" width="8.140625" style="8" bestFit="1" customWidth="1"/>
    <col min="4330" max="4330" width="13.7109375" style="8" customWidth="1"/>
    <col min="4331" max="4331" width="14.140625" style="8" customWidth="1"/>
    <col min="4332" max="4332" width="45.140625" style="8" customWidth="1"/>
    <col min="4333" max="4333" width="33.140625" style="8" bestFit="1" customWidth="1"/>
    <col min="4334" max="4334" width="8.85546875" style="8"/>
    <col min="4335" max="4335" width="17.42578125" style="8" customWidth="1"/>
    <col min="4336" max="4336" width="8.85546875" style="8" customWidth="1"/>
    <col min="4337" max="4337" width="46.28515625" style="8" bestFit="1" customWidth="1"/>
    <col min="4338" max="4339" width="14.42578125" style="8" customWidth="1"/>
    <col min="4340" max="4340" width="15.5703125" style="8" customWidth="1"/>
    <col min="4341" max="4567" width="8.85546875" style="8"/>
    <col min="4568" max="4568" width="23" style="8" customWidth="1"/>
    <col min="4569" max="4569" width="6.42578125" style="8" customWidth="1"/>
    <col min="4570" max="4570" width="9" style="8" customWidth="1"/>
    <col min="4571" max="4571" width="44.28515625" style="8" customWidth="1"/>
    <col min="4572" max="4572" width="10.42578125" style="8" customWidth="1"/>
    <col min="4573" max="4573" width="11.28515625" style="8" customWidth="1"/>
    <col min="4574" max="4574" width="9.5703125" style="8" customWidth="1"/>
    <col min="4575" max="4575" width="10.140625" style="8" customWidth="1"/>
    <col min="4576" max="4576" width="15.28515625" style="8" customWidth="1"/>
    <col min="4577" max="4577" width="12.42578125" style="8" customWidth="1"/>
    <col min="4578" max="4578" width="9.28515625" style="8" bestFit="1" customWidth="1"/>
    <col min="4579" max="4579" width="4" style="8" customWidth="1"/>
    <col min="4580" max="4580" width="8.85546875" style="8" customWidth="1"/>
    <col min="4581" max="4581" width="9.7109375" style="8" customWidth="1"/>
    <col min="4582" max="4582" width="9.85546875" style="8" customWidth="1"/>
    <col min="4583" max="4583" width="15.42578125" style="8" customWidth="1"/>
    <col min="4584" max="4584" width="16.7109375" style="8" customWidth="1"/>
    <col min="4585" max="4585" width="8.140625" style="8" bestFit="1" customWidth="1"/>
    <col min="4586" max="4586" width="13.7109375" style="8" customWidth="1"/>
    <col min="4587" max="4587" width="14.140625" style="8" customWidth="1"/>
    <col min="4588" max="4588" width="45.140625" style="8" customWidth="1"/>
    <col min="4589" max="4589" width="33.140625" style="8" bestFit="1" customWidth="1"/>
    <col min="4590" max="4590" width="8.85546875" style="8"/>
    <col min="4591" max="4591" width="17.42578125" style="8" customWidth="1"/>
    <col min="4592" max="4592" width="8.85546875" style="8" customWidth="1"/>
    <col min="4593" max="4593" width="46.28515625" style="8" bestFit="1" customWidth="1"/>
    <col min="4594" max="4595" width="14.42578125" style="8" customWidth="1"/>
    <col min="4596" max="4596" width="15.5703125" style="8" customWidth="1"/>
    <col min="4597" max="4823" width="8.85546875" style="8"/>
    <col min="4824" max="4824" width="23" style="8" customWidth="1"/>
    <col min="4825" max="4825" width="6.42578125" style="8" customWidth="1"/>
    <col min="4826" max="4826" width="9" style="8" customWidth="1"/>
    <col min="4827" max="4827" width="44.28515625" style="8" customWidth="1"/>
    <col min="4828" max="4828" width="10.42578125" style="8" customWidth="1"/>
    <col min="4829" max="4829" width="11.28515625" style="8" customWidth="1"/>
    <col min="4830" max="4830" width="9.5703125" style="8" customWidth="1"/>
    <col min="4831" max="4831" width="10.140625" style="8" customWidth="1"/>
    <col min="4832" max="4832" width="15.28515625" style="8" customWidth="1"/>
    <col min="4833" max="4833" width="12.42578125" style="8" customWidth="1"/>
    <col min="4834" max="4834" width="9.28515625" style="8" bestFit="1" customWidth="1"/>
    <col min="4835" max="4835" width="4" style="8" customWidth="1"/>
    <col min="4836" max="4836" width="8.85546875" style="8" customWidth="1"/>
    <col min="4837" max="4837" width="9.7109375" style="8" customWidth="1"/>
    <col min="4838" max="4838" width="9.85546875" style="8" customWidth="1"/>
    <col min="4839" max="4839" width="15.42578125" style="8" customWidth="1"/>
    <col min="4840" max="4840" width="16.7109375" style="8" customWidth="1"/>
    <col min="4841" max="4841" width="8.140625" style="8" bestFit="1" customWidth="1"/>
    <col min="4842" max="4842" width="13.7109375" style="8" customWidth="1"/>
    <col min="4843" max="4843" width="14.140625" style="8" customWidth="1"/>
    <col min="4844" max="4844" width="45.140625" style="8" customWidth="1"/>
    <col min="4845" max="4845" width="33.140625" style="8" bestFit="1" customWidth="1"/>
    <col min="4846" max="4846" width="8.85546875" style="8"/>
    <col min="4847" max="4847" width="17.42578125" style="8" customWidth="1"/>
    <col min="4848" max="4848" width="8.85546875" style="8" customWidth="1"/>
    <col min="4849" max="4849" width="46.28515625" style="8" bestFit="1" customWidth="1"/>
    <col min="4850" max="4851" width="14.42578125" style="8" customWidth="1"/>
    <col min="4852" max="4852" width="15.5703125" style="8" customWidth="1"/>
    <col min="4853" max="5079" width="8.85546875" style="8"/>
    <col min="5080" max="5080" width="23" style="8" customWidth="1"/>
    <col min="5081" max="5081" width="6.42578125" style="8" customWidth="1"/>
    <col min="5082" max="5082" width="9" style="8" customWidth="1"/>
    <col min="5083" max="5083" width="44.28515625" style="8" customWidth="1"/>
    <col min="5084" max="5084" width="10.42578125" style="8" customWidth="1"/>
    <col min="5085" max="5085" width="11.28515625" style="8" customWidth="1"/>
    <col min="5086" max="5086" width="9.5703125" style="8" customWidth="1"/>
    <col min="5087" max="5087" width="10.140625" style="8" customWidth="1"/>
    <col min="5088" max="5088" width="15.28515625" style="8" customWidth="1"/>
    <col min="5089" max="5089" width="12.42578125" style="8" customWidth="1"/>
    <col min="5090" max="5090" width="9.28515625" style="8" bestFit="1" customWidth="1"/>
    <col min="5091" max="5091" width="4" style="8" customWidth="1"/>
    <col min="5092" max="5092" width="8.85546875" style="8" customWidth="1"/>
    <col min="5093" max="5093" width="9.7109375" style="8" customWidth="1"/>
    <col min="5094" max="5094" width="9.85546875" style="8" customWidth="1"/>
    <col min="5095" max="5095" width="15.42578125" style="8" customWidth="1"/>
    <col min="5096" max="5096" width="16.7109375" style="8" customWidth="1"/>
    <col min="5097" max="5097" width="8.140625" style="8" bestFit="1" customWidth="1"/>
    <col min="5098" max="5098" width="13.7109375" style="8" customWidth="1"/>
    <col min="5099" max="5099" width="14.140625" style="8" customWidth="1"/>
    <col min="5100" max="5100" width="45.140625" style="8" customWidth="1"/>
    <col min="5101" max="5101" width="33.140625" style="8" bestFit="1" customWidth="1"/>
    <col min="5102" max="5102" width="8.85546875" style="8"/>
    <col min="5103" max="5103" width="17.42578125" style="8" customWidth="1"/>
    <col min="5104" max="5104" width="8.85546875" style="8" customWidth="1"/>
    <col min="5105" max="5105" width="46.28515625" style="8" bestFit="1" customWidth="1"/>
    <col min="5106" max="5107" width="14.42578125" style="8" customWidth="1"/>
    <col min="5108" max="5108" width="15.5703125" style="8" customWidth="1"/>
    <col min="5109" max="5335" width="8.85546875" style="8"/>
    <col min="5336" max="5336" width="23" style="8" customWidth="1"/>
    <col min="5337" max="5337" width="6.42578125" style="8" customWidth="1"/>
    <col min="5338" max="5338" width="9" style="8" customWidth="1"/>
    <col min="5339" max="5339" width="44.28515625" style="8" customWidth="1"/>
    <col min="5340" max="5340" width="10.42578125" style="8" customWidth="1"/>
    <col min="5341" max="5341" width="11.28515625" style="8" customWidth="1"/>
    <col min="5342" max="5342" width="9.5703125" style="8" customWidth="1"/>
    <col min="5343" max="5343" width="10.140625" style="8" customWidth="1"/>
    <col min="5344" max="5344" width="15.28515625" style="8" customWidth="1"/>
    <col min="5345" max="5345" width="12.42578125" style="8" customWidth="1"/>
    <col min="5346" max="5346" width="9.28515625" style="8" bestFit="1" customWidth="1"/>
    <col min="5347" max="5347" width="4" style="8" customWidth="1"/>
    <col min="5348" max="5348" width="8.85546875" style="8" customWidth="1"/>
    <col min="5349" max="5349" width="9.7109375" style="8" customWidth="1"/>
    <col min="5350" max="5350" width="9.85546875" style="8" customWidth="1"/>
    <col min="5351" max="5351" width="15.42578125" style="8" customWidth="1"/>
    <col min="5352" max="5352" width="16.7109375" style="8" customWidth="1"/>
    <col min="5353" max="5353" width="8.140625" style="8" bestFit="1" customWidth="1"/>
    <col min="5354" max="5354" width="13.7109375" style="8" customWidth="1"/>
    <col min="5355" max="5355" width="14.140625" style="8" customWidth="1"/>
    <col min="5356" max="5356" width="45.140625" style="8" customWidth="1"/>
    <col min="5357" max="5357" width="33.140625" style="8" bestFit="1" customWidth="1"/>
    <col min="5358" max="5358" width="8.85546875" style="8"/>
    <col min="5359" max="5359" width="17.42578125" style="8" customWidth="1"/>
    <col min="5360" max="5360" width="8.85546875" style="8" customWidth="1"/>
    <col min="5361" max="5361" width="46.28515625" style="8" bestFit="1" customWidth="1"/>
    <col min="5362" max="5363" width="14.42578125" style="8" customWidth="1"/>
    <col min="5364" max="5364" width="15.5703125" style="8" customWidth="1"/>
    <col min="5365" max="5591" width="8.85546875" style="8"/>
    <col min="5592" max="5592" width="23" style="8" customWidth="1"/>
    <col min="5593" max="5593" width="6.42578125" style="8" customWidth="1"/>
    <col min="5594" max="5594" width="9" style="8" customWidth="1"/>
    <col min="5595" max="5595" width="44.28515625" style="8" customWidth="1"/>
    <col min="5596" max="5596" width="10.42578125" style="8" customWidth="1"/>
    <col min="5597" max="5597" width="11.28515625" style="8" customWidth="1"/>
    <col min="5598" max="5598" width="9.5703125" style="8" customWidth="1"/>
    <col min="5599" max="5599" width="10.140625" style="8" customWidth="1"/>
    <col min="5600" max="5600" width="15.28515625" style="8" customWidth="1"/>
    <col min="5601" max="5601" width="12.42578125" style="8" customWidth="1"/>
    <col min="5602" max="5602" width="9.28515625" style="8" bestFit="1" customWidth="1"/>
    <col min="5603" max="5603" width="4" style="8" customWidth="1"/>
    <col min="5604" max="5604" width="8.85546875" style="8" customWidth="1"/>
    <col min="5605" max="5605" width="9.7109375" style="8" customWidth="1"/>
    <col min="5606" max="5606" width="9.85546875" style="8" customWidth="1"/>
    <col min="5607" max="5607" width="15.42578125" style="8" customWidth="1"/>
    <col min="5608" max="5608" width="16.7109375" style="8" customWidth="1"/>
    <col min="5609" max="5609" width="8.140625" style="8" bestFit="1" customWidth="1"/>
    <col min="5610" max="5610" width="13.7109375" style="8" customWidth="1"/>
    <col min="5611" max="5611" width="14.140625" style="8" customWidth="1"/>
    <col min="5612" max="5612" width="45.140625" style="8" customWidth="1"/>
    <col min="5613" max="5613" width="33.140625" style="8" bestFit="1" customWidth="1"/>
    <col min="5614" max="5614" width="8.85546875" style="8"/>
    <col min="5615" max="5615" width="17.42578125" style="8" customWidth="1"/>
    <col min="5616" max="5616" width="8.85546875" style="8" customWidth="1"/>
    <col min="5617" max="5617" width="46.28515625" style="8" bestFit="1" customWidth="1"/>
    <col min="5618" max="5619" width="14.42578125" style="8" customWidth="1"/>
    <col min="5620" max="5620" width="15.5703125" style="8" customWidth="1"/>
    <col min="5621" max="5847" width="8.85546875" style="8"/>
    <col min="5848" max="5848" width="23" style="8" customWidth="1"/>
    <col min="5849" max="5849" width="6.42578125" style="8" customWidth="1"/>
    <col min="5850" max="5850" width="9" style="8" customWidth="1"/>
    <col min="5851" max="5851" width="44.28515625" style="8" customWidth="1"/>
    <col min="5852" max="5852" width="10.42578125" style="8" customWidth="1"/>
    <col min="5853" max="5853" width="11.28515625" style="8" customWidth="1"/>
    <col min="5854" max="5854" width="9.5703125" style="8" customWidth="1"/>
    <col min="5855" max="5855" width="10.140625" style="8" customWidth="1"/>
    <col min="5856" max="5856" width="15.28515625" style="8" customWidth="1"/>
    <col min="5857" max="5857" width="12.42578125" style="8" customWidth="1"/>
    <col min="5858" max="5858" width="9.28515625" style="8" bestFit="1" customWidth="1"/>
    <col min="5859" max="5859" width="4" style="8" customWidth="1"/>
    <col min="5860" max="5860" width="8.85546875" style="8" customWidth="1"/>
    <col min="5861" max="5861" width="9.7109375" style="8" customWidth="1"/>
    <col min="5862" max="5862" width="9.85546875" style="8" customWidth="1"/>
    <col min="5863" max="5863" width="15.42578125" style="8" customWidth="1"/>
    <col min="5864" max="5864" width="16.7109375" style="8" customWidth="1"/>
    <col min="5865" max="5865" width="8.140625" style="8" bestFit="1" customWidth="1"/>
    <col min="5866" max="5866" width="13.7109375" style="8" customWidth="1"/>
    <col min="5867" max="5867" width="14.140625" style="8" customWidth="1"/>
    <col min="5868" max="5868" width="45.140625" style="8" customWidth="1"/>
    <col min="5869" max="5869" width="33.140625" style="8" bestFit="1" customWidth="1"/>
    <col min="5870" max="5870" width="8.85546875" style="8"/>
    <col min="5871" max="5871" width="17.42578125" style="8" customWidth="1"/>
    <col min="5872" max="5872" width="8.85546875" style="8" customWidth="1"/>
    <col min="5873" max="5873" width="46.28515625" style="8" bestFit="1" customWidth="1"/>
    <col min="5874" max="5875" width="14.42578125" style="8" customWidth="1"/>
    <col min="5876" max="5876" width="15.5703125" style="8" customWidth="1"/>
    <col min="5877" max="6103" width="8.85546875" style="8"/>
    <col min="6104" max="6104" width="23" style="8" customWidth="1"/>
    <col min="6105" max="6105" width="6.42578125" style="8" customWidth="1"/>
    <col min="6106" max="6106" width="9" style="8" customWidth="1"/>
    <col min="6107" max="6107" width="44.28515625" style="8" customWidth="1"/>
    <col min="6108" max="6108" width="10.42578125" style="8" customWidth="1"/>
    <col min="6109" max="6109" width="11.28515625" style="8" customWidth="1"/>
    <col min="6110" max="6110" width="9.5703125" style="8" customWidth="1"/>
    <col min="6111" max="6111" width="10.140625" style="8" customWidth="1"/>
    <col min="6112" max="6112" width="15.28515625" style="8" customWidth="1"/>
    <col min="6113" max="6113" width="12.42578125" style="8" customWidth="1"/>
    <col min="6114" max="6114" width="9.28515625" style="8" bestFit="1" customWidth="1"/>
    <col min="6115" max="6115" width="4" style="8" customWidth="1"/>
    <col min="6116" max="6116" width="8.85546875" style="8" customWidth="1"/>
    <col min="6117" max="6117" width="9.7109375" style="8" customWidth="1"/>
    <col min="6118" max="6118" width="9.85546875" style="8" customWidth="1"/>
    <col min="6119" max="6119" width="15.42578125" style="8" customWidth="1"/>
    <col min="6120" max="6120" width="16.7109375" style="8" customWidth="1"/>
    <col min="6121" max="6121" width="8.140625" style="8" bestFit="1" customWidth="1"/>
    <col min="6122" max="6122" width="13.7109375" style="8" customWidth="1"/>
    <col min="6123" max="6123" width="14.140625" style="8" customWidth="1"/>
    <col min="6124" max="6124" width="45.140625" style="8" customWidth="1"/>
    <col min="6125" max="6125" width="33.140625" style="8" bestFit="1" customWidth="1"/>
    <col min="6126" max="6126" width="8.85546875" style="8"/>
    <col min="6127" max="6127" width="17.42578125" style="8" customWidth="1"/>
    <col min="6128" max="6128" width="8.85546875" style="8" customWidth="1"/>
    <col min="6129" max="6129" width="46.28515625" style="8" bestFit="1" customWidth="1"/>
    <col min="6130" max="6131" width="14.42578125" style="8" customWidth="1"/>
    <col min="6132" max="6132" width="15.5703125" style="8" customWidth="1"/>
    <col min="6133" max="6359" width="8.85546875" style="8"/>
    <col min="6360" max="6360" width="23" style="8" customWidth="1"/>
    <col min="6361" max="6361" width="6.42578125" style="8" customWidth="1"/>
    <col min="6362" max="6362" width="9" style="8" customWidth="1"/>
    <col min="6363" max="6363" width="44.28515625" style="8" customWidth="1"/>
    <col min="6364" max="6364" width="10.42578125" style="8" customWidth="1"/>
    <col min="6365" max="6365" width="11.28515625" style="8" customWidth="1"/>
    <col min="6366" max="6366" width="9.5703125" style="8" customWidth="1"/>
    <col min="6367" max="6367" width="10.140625" style="8" customWidth="1"/>
    <col min="6368" max="6368" width="15.28515625" style="8" customWidth="1"/>
    <col min="6369" max="6369" width="12.42578125" style="8" customWidth="1"/>
    <col min="6370" max="6370" width="9.28515625" style="8" bestFit="1" customWidth="1"/>
    <col min="6371" max="6371" width="4" style="8" customWidth="1"/>
    <col min="6372" max="6372" width="8.85546875" style="8" customWidth="1"/>
    <col min="6373" max="6373" width="9.7109375" style="8" customWidth="1"/>
    <col min="6374" max="6374" width="9.85546875" style="8" customWidth="1"/>
    <col min="6375" max="6375" width="15.42578125" style="8" customWidth="1"/>
    <col min="6376" max="6376" width="16.7109375" style="8" customWidth="1"/>
    <col min="6377" max="6377" width="8.140625" style="8" bestFit="1" customWidth="1"/>
    <col min="6378" max="6378" width="13.7109375" style="8" customWidth="1"/>
    <col min="6379" max="6379" width="14.140625" style="8" customWidth="1"/>
    <col min="6380" max="6380" width="45.140625" style="8" customWidth="1"/>
    <col min="6381" max="6381" width="33.140625" style="8" bestFit="1" customWidth="1"/>
    <col min="6382" max="6382" width="8.85546875" style="8"/>
    <col min="6383" max="6383" width="17.42578125" style="8" customWidth="1"/>
    <col min="6384" max="6384" width="8.85546875" style="8" customWidth="1"/>
    <col min="6385" max="6385" width="46.28515625" style="8" bestFit="1" customWidth="1"/>
    <col min="6386" max="6387" width="14.42578125" style="8" customWidth="1"/>
    <col min="6388" max="6388" width="15.5703125" style="8" customWidth="1"/>
    <col min="6389" max="6615" width="8.85546875" style="8"/>
    <col min="6616" max="6616" width="23" style="8" customWidth="1"/>
    <col min="6617" max="6617" width="6.42578125" style="8" customWidth="1"/>
    <col min="6618" max="6618" width="9" style="8" customWidth="1"/>
    <col min="6619" max="6619" width="44.28515625" style="8" customWidth="1"/>
    <col min="6620" max="6620" width="10.42578125" style="8" customWidth="1"/>
    <col min="6621" max="6621" width="11.28515625" style="8" customWidth="1"/>
    <col min="6622" max="6622" width="9.5703125" style="8" customWidth="1"/>
    <col min="6623" max="6623" width="10.140625" style="8" customWidth="1"/>
    <col min="6624" max="6624" width="15.28515625" style="8" customWidth="1"/>
    <col min="6625" max="6625" width="12.42578125" style="8" customWidth="1"/>
    <col min="6626" max="6626" width="9.28515625" style="8" bestFit="1" customWidth="1"/>
    <col min="6627" max="6627" width="4" style="8" customWidth="1"/>
    <col min="6628" max="6628" width="8.85546875" style="8" customWidth="1"/>
    <col min="6629" max="6629" width="9.7109375" style="8" customWidth="1"/>
    <col min="6630" max="6630" width="9.85546875" style="8" customWidth="1"/>
    <col min="6631" max="6631" width="15.42578125" style="8" customWidth="1"/>
    <col min="6632" max="6632" width="16.7109375" style="8" customWidth="1"/>
    <col min="6633" max="6633" width="8.140625" style="8" bestFit="1" customWidth="1"/>
    <col min="6634" max="6634" width="13.7109375" style="8" customWidth="1"/>
    <col min="6635" max="6635" width="14.140625" style="8" customWidth="1"/>
    <col min="6636" max="6636" width="45.140625" style="8" customWidth="1"/>
    <col min="6637" max="6637" width="33.140625" style="8" bestFit="1" customWidth="1"/>
    <col min="6638" max="6638" width="8.85546875" style="8"/>
    <col min="6639" max="6639" width="17.42578125" style="8" customWidth="1"/>
    <col min="6640" max="6640" width="8.85546875" style="8" customWidth="1"/>
    <col min="6641" max="6641" width="46.28515625" style="8" bestFit="1" customWidth="1"/>
    <col min="6642" max="6643" width="14.42578125" style="8" customWidth="1"/>
    <col min="6644" max="6644" width="15.5703125" style="8" customWidth="1"/>
    <col min="6645" max="6871" width="8.85546875" style="8"/>
    <col min="6872" max="6872" width="23" style="8" customWidth="1"/>
    <col min="6873" max="6873" width="6.42578125" style="8" customWidth="1"/>
    <col min="6874" max="6874" width="9" style="8" customWidth="1"/>
    <col min="6875" max="6875" width="44.28515625" style="8" customWidth="1"/>
    <col min="6876" max="6876" width="10.42578125" style="8" customWidth="1"/>
    <col min="6877" max="6877" width="11.28515625" style="8" customWidth="1"/>
    <col min="6878" max="6878" width="9.5703125" style="8" customWidth="1"/>
    <col min="6879" max="6879" width="10.140625" style="8" customWidth="1"/>
    <col min="6880" max="6880" width="15.28515625" style="8" customWidth="1"/>
    <col min="6881" max="6881" width="12.42578125" style="8" customWidth="1"/>
    <col min="6882" max="6882" width="9.28515625" style="8" bestFit="1" customWidth="1"/>
    <col min="6883" max="6883" width="4" style="8" customWidth="1"/>
    <col min="6884" max="6884" width="8.85546875" style="8" customWidth="1"/>
    <col min="6885" max="6885" width="9.7109375" style="8" customWidth="1"/>
    <col min="6886" max="6886" width="9.85546875" style="8" customWidth="1"/>
    <col min="6887" max="6887" width="15.42578125" style="8" customWidth="1"/>
    <col min="6888" max="6888" width="16.7109375" style="8" customWidth="1"/>
    <col min="6889" max="6889" width="8.140625" style="8" bestFit="1" customWidth="1"/>
    <col min="6890" max="6890" width="13.7109375" style="8" customWidth="1"/>
    <col min="6891" max="6891" width="14.140625" style="8" customWidth="1"/>
    <col min="6892" max="6892" width="45.140625" style="8" customWidth="1"/>
    <col min="6893" max="6893" width="33.140625" style="8" bestFit="1" customWidth="1"/>
    <col min="6894" max="6894" width="8.85546875" style="8"/>
    <col min="6895" max="6895" width="17.42578125" style="8" customWidth="1"/>
    <col min="6896" max="6896" width="8.85546875" style="8" customWidth="1"/>
    <col min="6897" max="6897" width="46.28515625" style="8" bestFit="1" customWidth="1"/>
    <col min="6898" max="6899" width="14.42578125" style="8" customWidth="1"/>
    <col min="6900" max="6900" width="15.5703125" style="8" customWidth="1"/>
    <col min="6901" max="7127" width="8.85546875" style="8"/>
    <col min="7128" max="7128" width="23" style="8" customWidth="1"/>
    <col min="7129" max="7129" width="6.42578125" style="8" customWidth="1"/>
    <col min="7130" max="7130" width="9" style="8" customWidth="1"/>
    <col min="7131" max="7131" width="44.28515625" style="8" customWidth="1"/>
    <col min="7132" max="7132" width="10.42578125" style="8" customWidth="1"/>
    <col min="7133" max="7133" width="11.28515625" style="8" customWidth="1"/>
    <col min="7134" max="7134" width="9.5703125" style="8" customWidth="1"/>
    <col min="7135" max="7135" width="10.140625" style="8" customWidth="1"/>
    <col min="7136" max="7136" width="15.28515625" style="8" customWidth="1"/>
    <col min="7137" max="7137" width="12.42578125" style="8" customWidth="1"/>
    <col min="7138" max="7138" width="9.28515625" style="8" bestFit="1" customWidth="1"/>
    <col min="7139" max="7139" width="4" style="8" customWidth="1"/>
    <col min="7140" max="7140" width="8.85546875" style="8" customWidth="1"/>
    <col min="7141" max="7141" width="9.7109375" style="8" customWidth="1"/>
    <col min="7142" max="7142" width="9.85546875" style="8" customWidth="1"/>
    <col min="7143" max="7143" width="15.42578125" style="8" customWidth="1"/>
    <col min="7144" max="7144" width="16.7109375" style="8" customWidth="1"/>
    <col min="7145" max="7145" width="8.140625" style="8" bestFit="1" customWidth="1"/>
    <col min="7146" max="7146" width="13.7109375" style="8" customWidth="1"/>
    <col min="7147" max="7147" width="14.140625" style="8" customWidth="1"/>
    <col min="7148" max="7148" width="45.140625" style="8" customWidth="1"/>
    <col min="7149" max="7149" width="33.140625" style="8" bestFit="1" customWidth="1"/>
    <col min="7150" max="7150" width="8.85546875" style="8"/>
    <col min="7151" max="7151" width="17.42578125" style="8" customWidth="1"/>
    <col min="7152" max="7152" width="8.85546875" style="8" customWidth="1"/>
    <col min="7153" max="7153" width="46.28515625" style="8" bestFit="1" customWidth="1"/>
    <col min="7154" max="7155" width="14.42578125" style="8" customWidth="1"/>
    <col min="7156" max="7156" width="15.5703125" style="8" customWidth="1"/>
    <col min="7157" max="7383" width="8.85546875" style="8"/>
    <col min="7384" max="7384" width="23" style="8" customWidth="1"/>
    <col min="7385" max="7385" width="6.42578125" style="8" customWidth="1"/>
    <col min="7386" max="7386" width="9" style="8" customWidth="1"/>
    <col min="7387" max="7387" width="44.28515625" style="8" customWidth="1"/>
    <col min="7388" max="7388" width="10.42578125" style="8" customWidth="1"/>
    <col min="7389" max="7389" width="11.28515625" style="8" customWidth="1"/>
    <col min="7390" max="7390" width="9.5703125" style="8" customWidth="1"/>
    <col min="7391" max="7391" width="10.140625" style="8" customWidth="1"/>
    <col min="7392" max="7392" width="15.28515625" style="8" customWidth="1"/>
    <col min="7393" max="7393" width="12.42578125" style="8" customWidth="1"/>
    <col min="7394" max="7394" width="9.28515625" style="8" bestFit="1" customWidth="1"/>
    <col min="7395" max="7395" width="4" style="8" customWidth="1"/>
    <col min="7396" max="7396" width="8.85546875" style="8" customWidth="1"/>
    <col min="7397" max="7397" width="9.7109375" style="8" customWidth="1"/>
    <col min="7398" max="7398" width="9.85546875" style="8" customWidth="1"/>
    <col min="7399" max="7399" width="15.42578125" style="8" customWidth="1"/>
    <col min="7400" max="7400" width="16.7109375" style="8" customWidth="1"/>
    <col min="7401" max="7401" width="8.140625" style="8" bestFit="1" customWidth="1"/>
    <col min="7402" max="7402" width="13.7109375" style="8" customWidth="1"/>
    <col min="7403" max="7403" width="14.140625" style="8" customWidth="1"/>
    <col min="7404" max="7404" width="45.140625" style="8" customWidth="1"/>
    <col min="7405" max="7405" width="33.140625" style="8" bestFit="1" customWidth="1"/>
    <col min="7406" max="7406" width="8.85546875" style="8"/>
    <col min="7407" max="7407" width="17.42578125" style="8" customWidth="1"/>
    <col min="7408" max="7408" width="8.85546875" style="8" customWidth="1"/>
    <col min="7409" max="7409" width="46.28515625" style="8" bestFit="1" customWidth="1"/>
    <col min="7410" max="7411" width="14.42578125" style="8" customWidth="1"/>
    <col min="7412" max="7412" width="15.5703125" style="8" customWidth="1"/>
    <col min="7413" max="7639" width="8.85546875" style="8"/>
    <col min="7640" max="7640" width="23" style="8" customWidth="1"/>
    <col min="7641" max="7641" width="6.42578125" style="8" customWidth="1"/>
    <col min="7642" max="7642" width="9" style="8" customWidth="1"/>
    <col min="7643" max="7643" width="44.28515625" style="8" customWidth="1"/>
    <col min="7644" max="7644" width="10.42578125" style="8" customWidth="1"/>
    <col min="7645" max="7645" width="11.28515625" style="8" customWidth="1"/>
    <col min="7646" max="7646" width="9.5703125" style="8" customWidth="1"/>
    <col min="7647" max="7647" width="10.140625" style="8" customWidth="1"/>
    <col min="7648" max="7648" width="15.28515625" style="8" customWidth="1"/>
    <col min="7649" max="7649" width="12.42578125" style="8" customWidth="1"/>
    <col min="7650" max="7650" width="9.28515625" style="8" bestFit="1" customWidth="1"/>
    <col min="7651" max="7651" width="4" style="8" customWidth="1"/>
    <col min="7652" max="7652" width="8.85546875" style="8" customWidth="1"/>
    <col min="7653" max="7653" width="9.7109375" style="8" customWidth="1"/>
    <col min="7654" max="7654" width="9.85546875" style="8" customWidth="1"/>
    <col min="7655" max="7655" width="15.42578125" style="8" customWidth="1"/>
    <col min="7656" max="7656" width="16.7109375" style="8" customWidth="1"/>
    <col min="7657" max="7657" width="8.140625" style="8" bestFit="1" customWidth="1"/>
    <col min="7658" max="7658" width="13.7109375" style="8" customWidth="1"/>
    <col min="7659" max="7659" width="14.140625" style="8" customWidth="1"/>
    <col min="7660" max="7660" width="45.140625" style="8" customWidth="1"/>
    <col min="7661" max="7661" width="33.140625" style="8" bestFit="1" customWidth="1"/>
    <col min="7662" max="7662" width="8.85546875" style="8"/>
    <col min="7663" max="7663" width="17.42578125" style="8" customWidth="1"/>
    <col min="7664" max="7664" width="8.85546875" style="8" customWidth="1"/>
    <col min="7665" max="7665" width="46.28515625" style="8" bestFit="1" customWidth="1"/>
    <col min="7666" max="7667" width="14.42578125" style="8" customWidth="1"/>
    <col min="7668" max="7668" width="15.5703125" style="8" customWidth="1"/>
    <col min="7669" max="7895" width="8.85546875" style="8"/>
    <col min="7896" max="7896" width="23" style="8" customWidth="1"/>
    <col min="7897" max="7897" width="6.42578125" style="8" customWidth="1"/>
    <col min="7898" max="7898" width="9" style="8" customWidth="1"/>
    <col min="7899" max="7899" width="44.28515625" style="8" customWidth="1"/>
    <col min="7900" max="7900" width="10.42578125" style="8" customWidth="1"/>
    <col min="7901" max="7901" width="11.28515625" style="8" customWidth="1"/>
    <col min="7902" max="7902" width="9.5703125" style="8" customWidth="1"/>
    <col min="7903" max="7903" width="10.140625" style="8" customWidth="1"/>
    <col min="7904" max="7904" width="15.28515625" style="8" customWidth="1"/>
    <col min="7905" max="7905" width="12.42578125" style="8" customWidth="1"/>
    <col min="7906" max="7906" width="9.28515625" style="8" bestFit="1" customWidth="1"/>
    <col min="7907" max="7907" width="4" style="8" customWidth="1"/>
    <col min="7908" max="7908" width="8.85546875" style="8" customWidth="1"/>
    <col min="7909" max="7909" width="9.7109375" style="8" customWidth="1"/>
    <col min="7910" max="7910" width="9.85546875" style="8" customWidth="1"/>
    <col min="7911" max="7911" width="15.42578125" style="8" customWidth="1"/>
    <col min="7912" max="7912" width="16.7109375" style="8" customWidth="1"/>
    <col min="7913" max="7913" width="8.140625" style="8" bestFit="1" customWidth="1"/>
    <col min="7914" max="7914" width="13.7109375" style="8" customWidth="1"/>
    <col min="7915" max="7915" width="14.140625" style="8" customWidth="1"/>
    <col min="7916" max="7916" width="45.140625" style="8" customWidth="1"/>
    <col min="7917" max="7917" width="33.140625" style="8" bestFit="1" customWidth="1"/>
    <col min="7918" max="7918" width="8.85546875" style="8"/>
    <col min="7919" max="7919" width="17.42578125" style="8" customWidth="1"/>
    <col min="7920" max="7920" width="8.85546875" style="8" customWidth="1"/>
    <col min="7921" max="7921" width="46.28515625" style="8" bestFit="1" customWidth="1"/>
    <col min="7922" max="7923" width="14.42578125" style="8" customWidth="1"/>
    <col min="7924" max="7924" width="15.5703125" style="8" customWidth="1"/>
    <col min="7925" max="8151" width="8.85546875" style="8"/>
    <col min="8152" max="8152" width="23" style="8" customWidth="1"/>
    <col min="8153" max="8153" width="6.42578125" style="8" customWidth="1"/>
    <col min="8154" max="8154" width="9" style="8" customWidth="1"/>
    <col min="8155" max="8155" width="44.28515625" style="8" customWidth="1"/>
    <col min="8156" max="8156" width="10.42578125" style="8" customWidth="1"/>
    <col min="8157" max="8157" width="11.28515625" style="8" customWidth="1"/>
    <col min="8158" max="8158" width="9.5703125" style="8" customWidth="1"/>
    <col min="8159" max="8159" width="10.140625" style="8" customWidth="1"/>
    <col min="8160" max="8160" width="15.28515625" style="8" customWidth="1"/>
    <col min="8161" max="8161" width="12.42578125" style="8" customWidth="1"/>
    <col min="8162" max="8162" width="9.28515625" style="8" bestFit="1" customWidth="1"/>
    <col min="8163" max="8163" width="4" style="8" customWidth="1"/>
    <col min="8164" max="8164" width="8.85546875" style="8" customWidth="1"/>
    <col min="8165" max="8165" width="9.7109375" style="8" customWidth="1"/>
    <col min="8166" max="8166" width="9.85546875" style="8" customWidth="1"/>
    <col min="8167" max="8167" width="15.42578125" style="8" customWidth="1"/>
    <col min="8168" max="8168" width="16.7109375" style="8" customWidth="1"/>
    <col min="8169" max="8169" width="8.140625" style="8" bestFit="1" customWidth="1"/>
    <col min="8170" max="8170" width="13.7109375" style="8" customWidth="1"/>
    <col min="8171" max="8171" width="14.140625" style="8" customWidth="1"/>
    <col min="8172" max="8172" width="45.140625" style="8" customWidth="1"/>
    <col min="8173" max="8173" width="33.140625" style="8" bestFit="1" customWidth="1"/>
    <col min="8174" max="8174" width="8.85546875" style="8"/>
    <col min="8175" max="8175" width="17.42578125" style="8" customWidth="1"/>
    <col min="8176" max="8176" width="8.85546875" style="8" customWidth="1"/>
    <col min="8177" max="8177" width="46.28515625" style="8" bestFit="1" customWidth="1"/>
    <col min="8178" max="8179" width="14.42578125" style="8" customWidth="1"/>
    <col min="8180" max="8180" width="15.5703125" style="8" customWidth="1"/>
    <col min="8181" max="8407" width="8.85546875" style="8"/>
    <col min="8408" max="8408" width="23" style="8" customWidth="1"/>
    <col min="8409" max="8409" width="6.42578125" style="8" customWidth="1"/>
    <col min="8410" max="8410" width="9" style="8" customWidth="1"/>
    <col min="8411" max="8411" width="44.28515625" style="8" customWidth="1"/>
    <col min="8412" max="8412" width="10.42578125" style="8" customWidth="1"/>
    <col min="8413" max="8413" width="11.28515625" style="8" customWidth="1"/>
    <col min="8414" max="8414" width="9.5703125" style="8" customWidth="1"/>
    <col min="8415" max="8415" width="10.140625" style="8" customWidth="1"/>
    <col min="8416" max="8416" width="15.28515625" style="8" customWidth="1"/>
    <col min="8417" max="8417" width="12.42578125" style="8" customWidth="1"/>
    <col min="8418" max="8418" width="9.28515625" style="8" bestFit="1" customWidth="1"/>
    <col min="8419" max="8419" width="4" style="8" customWidth="1"/>
    <col min="8420" max="8420" width="8.85546875" style="8" customWidth="1"/>
    <col min="8421" max="8421" width="9.7109375" style="8" customWidth="1"/>
    <col min="8422" max="8422" width="9.85546875" style="8" customWidth="1"/>
    <col min="8423" max="8423" width="15.42578125" style="8" customWidth="1"/>
    <col min="8424" max="8424" width="16.7109375" style="8" customWidth="1"/>
    <col min="8425" max="8425" width="8.140625" style="8" bestFit="1" customWidth="1"/>
    <col min="8426" max="8426" width="13.7109375" style="8" customWidth="1"/>
    <col min="8427" max="8427" width="14.140625" style="8" customWidth="1"/>
    <col min="8428" max="8428" width="45.140625" style="8" customWidth="1"/>
    <col min="8429" max="8429" width="33.140625" style="8" bestFit="1" customWidth="1"/>
    <col min="8430" max="8430" width="8.85546875" style="8"/>
    <col min="8431" max="8431" width="17.42578125" style="8" customWidth="1"/>
    <col min="8432" max="8432" width="8.85546875" style="8" customWidth="1"/>
    <col min="8433" max="8433" width="46.28515625" style="8" bestFit="1" customWidth="1"/>
    <col min="8434" max="8435" width="14.42578125" style="8" customWidth="1"/>
    <col min="8436" max="8436" width="15.5703125" style="8" customWidth="1"/>
    <col min="8437" max="8663" width="8.85546875" style="8"/>
    <col min="8664" max="8664" width="23" style="8" customWidth="1"/>
    <col min="8665" max="8665" width="6.42578125" style="8" customWidth="1"/>
    <col min="8666" max="8666" width="9" style="8" customWidth="1"/>
    <col min="8667" max="8667" width="44.28515625" style="8" customWidth="1"/>
    <col min="8668" max="8668" width="10.42578125" style="8" customWidth="1"/>
    <col min="8669" max="8669" width="11.28515625" style="8" customWidth="1"/>
    <col min="8670" max="8670" width="9.5703125" style="8" customWidth="1"/>
    <col min="8671" max="8671" width="10.140625" style="8" customWidth="1"/>
    <col min="8672" max="8672" width="15.28515625" style="8" customWidth="1"/>
    <col min="8673" max="8673" width="12.42578125" style="8" customWidth="1"/>
    <col min="8674" max="8674" width="9.28515625" style="8" bestFit="1" customWidth="1"/>
    <col min="8675" max="8675" width="4" style="8" customWidth="1"/>
    <col min="8676" max="8676" width="8.85546875" style="8" customWidth="1"/>
    <col min="8677" max="8677" width="9.7109375" style="8" customWidth="1"/>
    <col min="8678" max="8678" width="9.85546875" style="8" customWidth="1"/>
    <col min="8679" max="8679" width="15.42578125" style="8" customWidth="1"/>
    <col min="8680" max="8680" width="16.7109375" style="8" customWidth="1"/>
    <col min="8681" max="8681" width="8.140625" style="8" bestFit="1" customWidth="1"/>
    <col min="8682" max="8682" width="13.7109375" style="8" customWidth="1"/>
    <col min="8683" max="8683" width="14.140625" style="8" customWidth="1"/>
    <col min="8684" max="8684" width="45.140625" style="8" customWidth="1"/>
    <col min="8685" max="8685" width="33.140625" style="8" bestFit="1" customWidth="1"/>
    <col min="8686" max="8686" width="8.85546875" style="8"/>
    <col min="8687" max="8687" width="17.42578125" style="8" customWidth="1"/>
    <col min="8688" max="8688" width="8.85546875" style="8" customWidth="1"/>
    <col min="8689" max="8689" width="46.28515625" style="8" bestFit="1" customWidth="1"/>
    <col min="8690" max="8691" width="14.42578125" style="8" customWidth="1"/>
    <col min="8692" max="8692" width="15.5703125" style="8" customWidth="1"/>
    <col min="8693" max="8919" width="8.85546875" style="8"/>
    <col min="8920" max="8920" width="23" style="8" customWidth="1"/>
    <col min="8921" max="8921" width="6.42578125" style="8" customWidth="1"/>
    <col min="8922" max="8922" width="9" style="8" customWidth="1"/>
    <col min="8923" max="8923" width="44.28515625" style="8" customWidth="1"/>
    <col min="8924" max="8924" width="10.42578125" style="8" customWidth="1"/>
    <col min="8925" max="8925" width="11.28515625" style="8" customWidth="1"/>
    <col min="8926" max="8926" width="9.5703125" style="8" customWidth="1"/>
    <col min="8927" max="8927" width="10.140625" style="8" customWidth="1"/>
    <col min="8928" max="8928" width="15.28515625" style="8" customWidth="1"/>
    <col min="8929" max="8929" width="12.42578125" style="8" customWidth="1"/>
    <col min="8930" max="8930" width="9.28515625" style="8" bestFit="1" customWidth="1"/>
    <col min="8931" max="8931" width="4" style="8" customWidth="1"/>
    <col min="8932" max="8932" width="8.85546875" style="8" customWidth="1"/>
    <col min="8933" max="8933" width="9.7109375" style="8" customWidth="1"/>
    <col min="8934" max="8934" width="9.85546875" style="8" customWidth="1"/>
    <col min="8935" max="8935" width="15.42578125" style="8" customWidth="1"/>
    <col min="8936" max="8936" width="16.7109375" style="8" customWidth="1"/>
    <col min="8937" max="8937" width="8.140625" style="8" bestFit="1" customWidth="1"/>
    <col min="8938" max="8938" width="13.7109375" style="8" customWidth="1"/>
    <col min="8939" max="8939" width="14.140625" style="8" customWidth="1"/>
    <col min="8940" max="8940" width="45.140625" style="8" customWidth="1"/>
    <col min="8941" max="8941" width="33.140625" style="8" bestFit="1" customWidth="1"/>
    <col min="8942" max="8942" width="8.85546875" style="8"/>
    <col min="8943" max="8943" width="17.42578125" style="8" customWidth="1"/>
    <col min="8944" max="8944" width="8.85546875" style="8" customWidth="1"/>
    <col min="8945" max="8945" width="46.28515625" style="8" bestFit="1" customWidth="1"/>
    <col min="8946" max="8947" width="14.42578125" style="8" customWidth="1"/>
    <col min="8948" max="8948" width="15.5703125" style="8" customWidth="1"/>
    <col min="8949" max="9175" width="8.85546875" style="8"/>
    <col min="9176" max="9176" width="23" style="8" customWidth="1"/>
    <col min="9177" max="9177" width="6.42578125" style="8" customWidth="1"/>
    <col min="9178" max="9178" width="9" style="8" customWidth="1"/>
    <col min="9179" max="9179" width="44.28515625" style="8" customWidth="1"/>
    <col min="9180" max="9180" width="10.42578125" style="8" customWidth="1"/>
    <col min="9181" max="9181" width="11.28515625" style="8" customWidth="1"/>
    <col min="9182" max="9182" width="9.5703125" style="8" customWidth="1"/>
    <col min="9183" max="9183" width="10.140625" style="8" customWidth="1"/>
    <col min="9184" max="9184" width="15.28515625" style="8" customWidth="1"/>
    <col min="9185" max="9185" width="12.42578125" style="8" customWidth="1"/>
    <col min="9186" max="9186" width="9.28515625" style="8" bestFit="1" customWidth="1"/>
    <col min="9187" max="9187" width="4" style="8" customWidth="1"/>
    <col min="9188" max="9188" width="8.85546875" style="8" customWidth="1"/>
    <col min="9189" max="9189" width="9.7109375" style="8" customWidth="1"/>
    <col min="9190" max="9190" width="9.85546875" style="8" customWidth="1"/>
    <col min="9191" max="9191" width="15.42578125" style="8" customWidth="1"/>
    <col min="9192" max="9192" width="16.7109375" style="8" customWidth="1"/>
    <col min="9193" max="9193" width="8.140625" style="8" bestFit="1" customWidth="1"/>
    <col min="9194" max="9194" width="13.7109375" style="8" customWidth="1"/>
    <col min="9195" max="9195" width="14.140625" style="8" customWidth="1"/>
    <col min="9196" max="9196" width="45.140625" style="8" customWidth="1"/>
    <col min="9197" max="9197" width="33.140625" style="8" bestFit="1" customWidth="1"/>
    <col min="9198" max="9198" width="8.85546875" style="8"/>
    <col min="9199" max="9199" width="17.42578125" style="8" customWidth="1"/>
    <col min="9200" max="9200" width="8.85546875" style="8" customWidth="1"/>
    <col min="9201" max="9201" width="46.28515625" style="8" bestFit="1" customWidth="1"/>
    <col min="9202" max="9203" width="14.42578125" style="8" customWidth="1"/>
    <col min="9204" max="9204" width="15.5703125" style="8" customWidth="1"/>
    <col min="9205" max="9431" width="8.85546875" style="8"/>
    <col min="9432" max="9432" width="23" style="8" customWidth="1"/>
    <col min="9433" max="9433" width="6.42578125" style="8" customWidth="1"/>
    <col min="9434" max="9434" width="9" style="8" customWidth="1"/>
    <col min="9435" max="9435" width="44.28515625" style="8" customWidth="1"/>
    <col min="9436" max="9436" width="10.42578125" style="8" customWidth="1"/>
    <col min="9437" max="9437" width="11.28515625" style="8" customWidth="1"/>
    <col min="9438" max="9438" width="9.5703125" style="8" customWidth="1"/>
    <col min="9439" max="9439" width="10.140625" style="8" customWidth="1"/>
    <col min="9440" max="9440" width="15.28515625" style="8" customWidth="1"/>
    <col min="9441" max="9441" width="12.42578125" style="8" customWidth="1"/>
    <col min="9442" max="9442" width="9.28515625" style="8" bestFit="1" customWidth="1"/>
    <col min="9443" max="9443" width="4" style="8" customWidth="1"/>
    <col min="9444" max="9444" width="8.85546875" style="8" customWidth="1"/>
    <col min="9445" max="9445" width="9.7109375" style="8" customWidth="1"/>
    <col min="9446" max="9446" width="9.85546875" style="8" customWidth="1"/>
    <col min="9447" max="9447" width="15.42578125" style="8" customWidth="1"/>
    <col min="9448" max="9448" width="16.7109375" style="8" customWidth="1"/>
    <col min="9449" max="9449" width="8.140625" style="8" bestFit="1" customWidth="1"/>
    <col min="9450" max="9450" width="13.7109375" style="8" customWidth="1"/>
    <col min="9451" max="9451" width="14.140625" style="8" customWidth="1"/>
    <col min="9452" max="9452" width="45.140625" style="8" customWidth="1"/>
    <col min="9453" max="9453" width="33.140625" style="8" bestFit="1" customWidth="1"/>
    <col min="9454" max="9454" width="8.85546875" style="8"/>
    <col min="9455" max="9455" width="17.42578125" style="8" customWidth="1"/>
    <col min="9456" max="9456" width="8.85546875" style="8" customWidth="1"/>
    <col min="9457" max="9457" width="46.28515625" style="8" bestFit="1" customWidth="1"/>
    <col min="9458" max="9459" width="14.42578125" style="8" customWidth="1"/>
    <col min="9460" max="9460" width="15.5703125" style="8" customWidth="1"/>
    <col min="9461" max="9687" width="8.85546875" style="8"/>
    <col min="9688" max="9688" width="23" style="8" customWidth="1"/>
    <col min="9689" max="9689" width="6.42578125" style="8" customWidth="1"/>
    <col min="9690" max="9690" width="9" style="8" customWidth="1"/>
    <col min="9691" max="9691" width="44.28515625" style="8" customWidth="1"/>
    <col min="9692" max="9692" width="10.42578125" style="8" customWidth="1"/>
    <col min="9693" max="9693" width="11.28515625" style="8" customWidth="1"/>
    <col min="9694" max="9694" width="9.5703125" style="8" customWidth="1"/>
    <col min="9695" max="9695" width="10.140625" style="8" customWidth="1"/>
    <col min="9696" max="9696" width="15.28515625" style="8" customWidth="1"/>
    <col min="9697" max="9697" width="12.42578125" style="8" customWidth="1"/>
    <col min="9698" max="9698" width="9.28515625" style="8" bestFit="1" customWidth="1"/>
    <col min="9699" max="9699" width="4" style="8" customWidth="1"/>
    <col min="9700" max="9700" width="8.85546875" style="8" customWidth="1"/>
    <col min="9701" max="9701" width="9.7109375" style="8" customWidth="1"/>
    <col min="9702" max="9702" width="9.85546875" style="8" customWidth="1"/>
    <col min="9703" max="9703" width="15.42578125" style="8" customWidth="1"/>
    <col min="9704" max="9704" width="16.7109375" style="8" customWidth="1"/>
    <col min="9705" max="9705" width="8.140625" style="8" bestFit="1" customWidth="1"/>
    <col min="9706" max="9706" width="13.7109375" style="8" customWidth="1"/>
    <col min="9707" max="9707" width="14.140625" style="8" customWidth="1"/>
    <col min="9708" max="9708" width="45.140625" style="8" customWidth="1"/>
    <col min="9709" max="9709" width="33.140625" style="8" bestFit="1" customWidth="1"/>
    <col min="9710" max="9710" width="8.85546875" style="8"/>
    <col min="9711" max="9711" width="17.42578125" style="8" customWidth="1"/>
    <col min="9712" max="9712" width="8.85546875" style="8" customWidth="1"/>
    <col min="9713" max="9713" width="46.28515625" style="8" bestFit="1" customWidth="1"/>
    <col min="9714" max="9715" width="14.42578125" style="8" customWidth="1"/>
    <col min="9716" max="9716" width="15.5703125" style="8" customWidth="1"/>
    <col min="9717" max="9943" width="8.85546875" style="8"/>
    <col min="9944" max="9944" width="23" style="8" customWidth="1"/>
    <col min="9945" max="9945" width="6.42578125" style="8" customWidth="1"/>
    <col min="9946" max="9946" width="9" style="8" customWidth="1"/>
    <col min="9947" max="9947" width="44.28515625" style="8" customWidth="1"/>
    <col min="9948" max="9948" width="10.42578125" style="8" customWidth="1"/>
    <col min="9949" max="9949" width="11.28515625" style="8" customWidth="1"/>
    <col min="9950" max="9950" width="9.5703125" style="8" customWidth="1"/>
    <col min="9951" max="9951" width="10.140625" style="8" customWidth="1"/>
    <col min="9952" max="9952" width="15.28515625" style="8" customWidth="1"/>
    <col min="9953" max="9953" width="12.42578125" style="8" customWidth="1"/>
    <col min="9954" max="9954" width="9.28515625" style="8" bestFit="1" customWidth="1"/>
    <col min="9955" max="9955" width="4" style="8" customWidth="1"/>
    <col min="9956" max="9956" width="8.85546875" style="8" customWidth="1"/>
    <col min="9957" max="9957" width="9.7109375" style="8" customWidth="1"/>
    <col min="9958" max="9958" width="9.85546875" style="8" customWidth="1"/>
    <col min="9959" max="9959" width="15.42578125" style="8" customWidth="1"/>
    <col min="9960" max="9960" width="16.7109375" style="8" customWidth="1"/>
    <col min="9961" max="9961" width="8.140625" style="8" bestFit="1" customWidth="1"/>
    <col min="9962" max="9962" width="13.7109375" style="8" customWidth="1"/>
    <col min="9963" max="9963" width="14.140625" style="8" customWidth="1"/>
    <col min="9964" max="9964" width="45.140625" style="8" customWidth="1"/>
    <col min="9965" max="9965" width="33.140625" style="8" bestFit="1" customWidth="1"/>
    <col min="9966" max="9966" width="8.85546875" style="8"/>
    <col min="9967" max="9967" width="17.42578125" style="8" customWidth="1"/>
    <col min="9968" max="9968" width="8.85546875" style="8" customWidth="1"/>
    <col min="9969" max="9969" width="46.28515625" style="8" bestFit="1" customWidth="1"/>
    <col min="9970" max="9971" width="14.42578125" style="8" customWidth="1"/>
    <col min="9972" max="9972" width="15.5703125" style="8" customWidth="1"/>
    <col min="9973" max="10199" width="8.85546875" style="8"/>
    <col min="10200" max="10200" width="23" style="8" customWidth="1"/>
    <col min="10201" max="10201" width="6.42578125" style="8" customWidth="1"/>
    <col min="10202" max="10202" width="9" style="8" customWidth="1"/>
    <col min="10203" max="10203" width="44.28515625" style="8" customWidth="1"/>
    <col min="10204" max="10204" width="10.42578125" style="8" customWidth="1"/>
    <col min="10205" max="10205" width="11.28515625" style="8" customWidth="1"/>
    <col min="10206" max="10206" width="9.5703125" style="8" customWidth="1"/>
    <col min="10207" max="10207" width="10.140625" style="8" customWidth="1"/>
    <col min="10208" max="10208" width="15.28515625" style="8" customWidth="1"/>
    <col min="10209" max="10209" width="12.42578125" style="8" customWidth="1"/>
    <col min="10210" max="10210" width="9.28515625" style="8" bestFit="1" customWidth="1"/>
    <col min="10211" max="10211" width="4" style="8" customWidth="1"/>
    <col min="10212" max="10212" width="8.85546875" style="8" customWidth="1"/>
    <col min="10213" max="10213" width="9.7109375" style="8" customWidth="1"/>
    <col min="10214" max="10214" width="9.85546875" style="8" customWidth="1"/>
    <col min="10215" max="10215" width="15.42578125" style="8" customWidth="1"/>
    <col min="10216" max="10216" width="16.7109375" style="8" customWidth="1"/>
    <col min="10217" max="10217" width="8.140625" style="8" bestFit="1" customWidth="1"/>
    <col min="10218" max="10218" width="13.7109375" style="8" customWidth="1"/>
    <col min="10219" max="10219" width="14.140625" style="8" customWidth="1"/>
    <col min="10220" max="10220" width="45.140625" style="8" customWidth="1"/>
    <col min="10221" max="10221" width="33.140625" style="8" bestFit="1" customWidth="1"/>
    <col min="10222" max="10222" width="8.85546875" style="8"/>
    <col min="10223" max="10223" width="17.42578125" style="8" customWidth="1"/>
    <col min="10224" max="10224" width="8.85546875" style="8" customWidth="1"/>
    <col min="10225" max="10225" width="46.28515625" style="8" bestFit="1" customWidth="1"/>
    <col min="10226" max="10227" width="14.42578125" style="8" customWidth="1"/>
    <col min="10228" max="10228" width="15.5703125" style="8" customWidth="1"/>
    <col min="10229" max="10455" width="8.85546875" style="8"/>
    <col min="10456" max="10456" width="23" style="8" customWidth="1"/>
    <col min="10457" max="10457" width="6.42578125" style="8" customWidth="1"/>
    <col min="10458" max="10458" width="9" style="8" customWidth="1"/>
    <col min="10459" max="10459" width="44.28515625" style="8" customWidth="1"/>
    <col min="10460" max="10460" width="10.42578125" style="8" customWidth="1"/>
    <col min="10461" max="10461" width="11.28515625" style="8" customWidth="1"/>
    <col min="10462" max="10462" width="9.5703125" style="8" customWidth="1"/>
    <col min="10463" max="10463" width="10.140625" style="8" customWidth="1"/>
    <col min="10464" max="10464" width="15.28515625" style="8" customWidth="1"/>
    <col min="10465" max="10465" width="12.42578125" style="8" customWidth="1"/>
    <col min="10466" max="10466" width="9.28515625" style="8" bestFit="1" customWidth="1"/>
    <col min="10467" max="10467" width="4" style="8" customWidth="1"/>
    <col min="10468" max="10468" width="8.85546875" style="8" customWidth="1"/>
    <col min="10469" max="10469" width="9.7109375" style="8" customWidth="1"/>
    <col min="10470" max="10470" width="9.85546875" style="8" customWidth="1"/>
    <col min="10471" max="10471" width="15.42578125" style="8" customWidth="1"/>
    <col min="10472" max="10472" width="16.7109375" style="8" customWidth="1"/>
    <col min="10473" max="10473" width="8.140625" style="8" bestFit="1" customWidth="1"/>
    <col min="10474" max="10474" width="13.7109375" style="8" customWidth="1"/>
    <col min="10475" max="10475" width="14.140625" style="8" customWidth="1"/>
    <col min="10476" max="10476" width="45.140625" style="8" customWidth="1"/>
    <col min="10477" max="10477" width="33.140625" style="8" bestFit="1" customWidth="1"/>
    <col min="10478" max="10478" width="8.85546875" style="8"/>
    <col min="10479" max="10479" width="17.42578125" style="8" customWidth="1"/>
    <col min="10480" max="10480" width="8.85546875" style="8" customWidth="1"/>
    <col min="10481" max="10481" width="46.28515625" style="8" bestFit="1" customWidth="1"/>
    <col min="10482" max="10483" width="14.42578125" style="8" customWidth="1"/>
    <col min="10484" max="10484" width="15.5703125" style="8" customWidth="1"/>
    <col min="10485" max="10711" width="8.85546875" style="8"/>
    <col min="10712" max="10712" width="23" style="8" customWidth="1"/>
    <col min="10713" max="10713" width="6.42578125" style="8" customWidth="1"/>
    <col min="10714" max="10714" width="9" style="8" customWidth="1"/>
    <col min="10715" max="10715" width="44.28515625" style="8" customWidth="1"/>
    <col min="10716" max="10716" width="10.42578125" style="8" customWidth="1"/>
    <col min="10717" max="10717" width="11.28515625" style="8" customWidth="1"/>
    <col min="10718" max="10718" width="9.5703125" style="8" customWidth="1"/>
    <col min="10719" max="10719" width="10.140625" style="8" customWidth="1"/>
    <col min="10720" max="10720" width="15.28515625" style="8" customWidth="1"/>
    <col min="10721" max="10721" width="12.42578125" style="8" customWidth="1"/>
    <col min="10722" max="10722" width="9.28515625" style="8" bestFit="1" customWidth="1"/>
    <col min="10723" max="10723" width="4" style="8" customWidth="1"/>
    <col min="10724" max="10724" width="8.85546875" style="8" customWidth="1"/>
    <col min="10725" max="10725" width="9.7109375" style="8" customWidth="1"/>
    <col min="10726" max="10726" width="9.85546875" style="8" customWidth="1"/>
    <col min="10727" max="10727" width="15.42578125" style="8" customWidth="1"/>
    <col min="10728" max="10728" width="16.7109375" style="8" customWidth="1"/>
    <col min="10729" max="10729" width="8.140625" style="8" bestFit="1" customWidth="1"/>
    <col min="10730" max="10730" width="13.7109375" style="8" customWidth="1"/>
    <col min="10731" max="10731" width="14.140625" style="8" customWidth="1"/>
    <col min="10732" max="10732" width="45.140625" style="8" customWidth="1"/>
    <col min="10733" max="10733" width="33.140625" style="8" bestFit="1" customWidth="1"/>
    <col min="10734" max="10734" width="8.85546875" style="8"/>
    <col min="10735" max="10735" width="17.42578125" style="8" customWidth="1"/>
    <col min="10736" max="10736" width="8.85546875" style="8" customWidth="1"/>
    <col min="10737" max="10737" width="46.28515625" style="8" bestFit="1" customWidth="1"/>
    <col min="10738" max="10739" width="14.42578125" style="8" customWidth="1"/>
    <col min="10740" max="10740" width="15.5703125" style="8" customWidth="1"/>
    <col min="10741" max="10967" width="8.85546875" style="8"/>
    <col min="10968" max="10968" width="23" style="8" customWidth="1"/>
    <col min="10969" max="10969" width="6.42578125" style="8" customWidth="1"/>
    <col min="10970" max="10970" width="9" style="8" customWidth="1"/>
    <col min="10971" max="10971" width="44.28515625" style="8" customWidth="1"/>
    <col min="10972" max="10972" width="10.42578125" style="8" customWidth="1"/>
    <col min="10973" max="10973" width="11.28515625" style="8" customWidth="1"/>
    <col min="10974" max="10974" width="9.5703125" style="8" customWidth="1"/>
    <col min="10975" max="10975" width="10.140625" style="8" customWidth="1"/>
    <col min="10976" max="10976" width="15.28515625" style="8" customWidth="1"/>
    <col min="10977" max="10977" width="12.42578125" style="8" customWidth="1"/>
    <col min="10978" max="10978" width="9.28515625" style="8" bestFit="1" customWidth="1"/>
    <col min="10979" max="10979" width="4" style="8" customWidth="1"/>
    <col min="10980" max="10980" width="8.85546875" style="8" customWidth="1"/>
    <col min="10981" max="10981" width="9.7109375" style="8" customWidth="1"/>
    <col min="10982" max="10982" width="9.85546875" style="8" customWidth="1"/>
    <col min="10983" max="10983" width="15.42578125" style="8" customWidth="1"/>
    <col min="10984" max="10984" width="16.7109375" style="8" customWidth="1"/>
    <col min="10985" max="10985" width="8.140625" style="8" bestFit="1" customWidth="1"/>
    <col min="10986" max="10986" width="13.7109375" style="8" customWidth="1"/>
    <col min="10987" max="10987" width="14.140625" style="8" customWidth="1"/>
    <col min="10988" max="10988" width="45.140625" style="8" customWidth="1"/>
    <col min="10989" max="10989" width="33.140625" style="8" bestFit="1" customWidth="1"/>
    <col min="10990" max="10990" width="8.85546875" style="8"/>
    <col min="10991" max="10991" width="17.42578125" style="8" customWidth="1"/>
    <col min="10992" max="10992" width="8.85546875" style="8" customWidth="1"/>
    <col min="10993" max="10993" width="46.28515625" style="8" bestFit="1" customWidth="1"/>
    <col min="10994" max="10995" width="14.42578125" style="8" customWidth="1"/>
    <col min="10996" max="10996" width="15.5703125" style="8" customWidth="1"/>
    <col min="10997" max="11223" width="8.85546875" style="8"/>
    <col min="11224" max="11224" width="23" style="8" customWidth="1"/>
    <col min="11225" max="11225" width="6.42578125" style="8" customWidth="1"/>
    <col min="11226" max="11226" width="9" style="8" customWidth="1"/>
    <col min="11227" max="11227" width="44.28515625" style="8" customWidth="1"/>
    <col min="11228" max="11228" width="10.42578125" style="8" customWidth="1"/>
    <col min="11229" max="11229" width="11.28515625" style="8" customWidth="1"/>
    <col min="11230" max="11230" width="9.5703125" style="8" customWidth="1"/>
    <col min="11231" max="11231" width="10.140625" style="8" customWidth="1"/>
    <col min="11232" max="11232" width="15.28515625" style="8" customWidth="1"/>
    <col min="11233" max="11233" width="12.42578125" style="8" customWidth="1"/>
    <col min="11234" max="11234" width="9.28515625" style="8" bestFit="1" customWidth="1"/>
    <col min="11235" max="11235" width="4" style="8" customWidth="1"/>
    <col min="11236" max="11236" width="8.85546875" style="8" customWidth="1"/>
    <col min="11237" max="11237" width="9.7109375" style="8" customWidth="1"/>
    <col min="11238" max="11238" width="9.85546875" style="8" customWidth="1"/>
    <col min="11239" max="11239" width="15.42578125" style="8" customWidth="1"/>
    <col min="11240" max="11240" width="16.7109375" style="8" customWidth="1"/>
    <col min="11241" max="11241" width="8.140625" style="8" bestFit="1" customWidth="1"/>
    <col min="11242" max="11242" width="13.7109375" style="8" customWidth="1"/>
    <col min="11243" max="11243" width="14.140625" style="8" customWidth="1"/>
    <col min="11244" max="11244" width="45.140625" style="8" customWidth="1"/>
    <col min="11245" max="11245" width="33.140625" style="8" bestFit="1" customWidth="1"/>
    <col min="11246" max="11246" width="8.85546875" style="8"/>
    <col min="11247" max="11247" width="17.42578125" style="8" customWidth="1"/>
    <col min="11248" max="11248" width="8.85546875" style="8" customWidth="1"/>
    <col min="11249" max="11249" width="46.28515625" style="8" bestFit="1" customWidth="1"/>
    <col min="11250" max="11251" width="14.42578125" style="8" customWidth="1"/>
    <col min="11252" max="11252" width="15.5703125" style="8" customWidth="1"/>
    <col min="11253" max="11479" width="8.85546875" style="8"/>
    <col min="11480" max="11480" width="23" style="8" customWidth="1"/>
    <col min="11481" max="11481" width="6.42578125" style="8" customWidth="1"/>
    <col min="11482" max="11482" width="9" style="8" customWidth="1"/>
    <col min="11483" max="11483" width="44.28515625" style="8" customWidth="1"/>
    <col min="11484" max="11484" width="10.42578125" style="8" customWidth="1"/>
    <col min="11485" max="11485" width="11.28515625" style="8" customWidth="1"/>
    <col min="11486" max="11486" width="9.5703125" style="8" customWidth="1"/>
    <col min="11487" max="11487" width="10.140625" style="8" customWidth="1"/>
    <col min="11488" max="11488" width="15.28515625" style="8" customWidth="1"/>
    <col min="11489" max="11489" width="12.42578125" style="8" customWidth="1"/>
    <col min="11490" max="11490" width="9.28515625" style="8" bestFit="1" customWidth="1"/>
    <col min="11491" max="11491" width="4" style="8" customWidth="1"/>
    <col min="11492" max="11492" width="8.85546875" style="8" customWidth="1"/>
    <col min="11493" max="11493" width="9.7109375" style="8" customWidth="1"/>
    <col min="11494" max="11494" width="9.85546875" style="8" customWidth="1"/>
    <col min="11495" max="11495" width="15.42578125" style="8" customWidth="1"/>
    <col min="11496" max="11496" width="16.7109375" style="8" customWidth="1"/>
    <col min="11497" max="11497" width="8.140625" style="8" bestFit="1" customWidth="1"/>
    <col min="11498" max="11498" width="13.7109375" style="8" customWidth="1"/>
    <col min="11499" max="11499" width="14.140625" style="8" customWidth="1"/>
    <col min="11500" max="11500" width="45.140625" style="8" customWidth="1"/>
    <col min="11501" max="11501" width="33.140625" style="8" bestFit="1" customWidth="1"/>
    <col min="11502" max="11502" width="8.85546875" style="8"/>
    <col min="11503" max="11503" width="17.42578125" style="8" customWidth="1"/>
    <col min="11504" max="11504" width="8.85546875" style="8" customWidth="1"/>
    <col min="11505" max="11505" width="46.28515625" style="8" bestFit="1" customWidth="1"/>
    <col min="11506" max="11507" width="14.42578125" style="8" customWidth="1"/>
    <col min="11508" max="11508" width="15.5703125" style="8" customWidth="1"/>
    <col min="11509" max="11735" width="8.85546875" style="8"/>
    <col min="11736" max="11736" width="23" style="8" customWidth="1"/>
    <col min="11737" max="11737" width="6.42578125" style="8" customWidth="1"/>
    <col min="11738" max="11738" width="9" style="8" customWidth="1"/>
    <col min="11739" max="11739" width="44.28515625" style="8" customWidth="1"/>
    <col min="11740" max="11740" width="10.42578125" style="8" customWidth="1"/>
    <col min="11741" max="11741" width="11.28515625" style="8" customWidth="1"/>
    <col min="11742" max="11742" width="9.5703125" style="8" customWidth="1"/>
    <col min="11743" max="11743" width="10.140625" style="8" customWidth="1"/>
    <col min="11744" max="11744" width="15.28515625" style="8" customWidth="1"/>
    <col min="11745" max="11745" width="12.42578125" style="8" customWidth="1"/>
    <col min="11746" max="11746" width="9.28515625" style="8" bestFit="1" customWidth="1"/>
    <col min="11747" max="11747" width="4" style="8" customWidth="1"/>
    <col min="11748" max="11748" width="8.85546875" style="8" customWidth="1"/>
    <col min="11749" max="11749" width="9.7109375" style="8" customWidth="1"/>
    <col min="11750" max="11750" width="9.85546875" style="8" customWidth="1"/>
    <col min="11751" max="11751" width="15.42578125" style="8" customWidth="1"/>
    <col min="11752" max="11752" width="16.7109375" style="8" customWidth="1"/>
    <col min="11753" max="11753" width="8.140625" style="8" bestFit="1" customWidth="1"/>
    <col min="11754" max="11754" width="13.7109375" style="8" customWidth="1"/>
    <col min="11755" max="11755" width="14.140625" style="8" customWidth="1"/>
    <col min="11756" max="11756" width="45.140625" style="8" customWidth="1"/>
    <col min="11757" max="11757" width="33.140625" style="8" bestFit="1" customWidth="1"/>
    <col min="11758" max="11758" width="8.85546875" style="8"/>
    <col min="11759" max="11759" width="17.42578125" style="8" customWidth="1"/>
    <col min="11760" max="11760" width="8.85546875" style="8" customWidth="1"/>
    <col min="11761" max="11761" width="46.28515625" style="8" bestFit="1" customWidth="1"/>
    <col min="11762" max="11763" width="14.42578125" style="8" customWidth="1"/>
    <col min="11764" max="11764" width="15.5703125" style="8" customWidth="1"/>
    <col min="11765" max="11991" width="8.85546875" style="8"/>
    <col min="11992" max="11992" width="23" style="8" customWidth="1"/>
    <col min="11993" max="11993" width="6.42578125" style="8" customWidth="1"/>
    <col min="11994" max="11994" width="9" style="8" customWidth="1"/>
    <col min="11995" max="11995" width="44.28515625" style="8" customWidth="1"/>
    <col min="11996" max="11996" width="10.42578125" style="8" customWidth="1"/>
    <col min="11997" max="11997" width="11.28515625" style="8" customWidth="1"/>
    <col min="11998" max="11998" width="9.5703125" style="8" customWidth="1"/>
    <col min="11999" max="11999" width="10.140625" style="8" customWidth="1"/>
    <col min="12000" max="12000" width="15.28515625" style="8" customWidth="1"/>
    <col min="12001" max="12001" width="12.42578125" style="8" customWidth="1"/>
    <col min="12002" max="12002" width="9.28515625" style="8" bestFit="1" customWidth="1"/>
    <col min="12003" max="12003" width="4" style="8" customWidth="1"/>
    <col min="12004" max="12004" width="8.85546875" style="8" customWidth="1"/>
    <col min="12005" max="12005" width="9.7109375" style="8" customWidth="1"/>
    <col min="12006" max="12006" width="9.85546875" style="8" customWidth="1"/>
    <col min="12007" max="12007" width="15.42578125" style="8" customWidth="1"/>
    <col min="12008" max="12008" width="16.7109375" style="8" customWidth="1"/>
    <col min="12009" max="12009" width="8.140625" style="8" bestFit="1" customWidth="1"/>
    <col min="12010" max="12010" width="13.7109375" style="8" customWidth="1"/>
    <col min="12011" max="12011" width="14.140625" style="8" customWidth="1"/>
    <col min="12012" max="12012" width="45.140625" style="8" customWidth="1"/>
    <col min="12013" max="12013" width="33.140625" style="8" bestFit="1" customWidth="1"/>
    <col min="12014" max="12014" width="8.85546875" style="8"/>
    <col min="12015" max="12015" width="17.42578125" style="8" customWidth="1"/>
    <col min="12016" max="12016" width="8.85546875" style="8" customWidth="1"/>
    <col min="12017" max="12017" width="46.28515625" style="8" bestFit="1" customWidth="1"/>
    <col min="12018" max="12019" width="14.42578125" style="8" customWidth="1"/>
    <col min="12020" max="12020" width="15.5703125" style="8" customWidth="1"/>
    <col min="12021" max="12247" width="8.85546875" style="8"/>
    <col min="12248" max="12248" width="23" style="8" customWidth="1"/>
    <col min="12249" max="12249" width="6.42578125" style="8" customWidth="1"/>
    <col min="12250" max="12250" width="9" style="8" customWidth="1"/>
    <col min="12251" max="12251" width="44.28515625" style="8" customWidth="1"/>
    <col min="12252" max="12252" width="10.42578125" style="8" customWidth="1"/>
    <col min="12253" max="12253" width="11.28515625" style="8" customWidth="1"/>
    <col min="12254" max="12254" width="9.5703125" style="8" customWidth="1"/>
    <col min="12255" max="12255" width="10.140625" style="8" customWidth="1"/>
    <col min="12256" max="12256" width="15.28515625" style="8" customWidth="1"/>
    <col min="12257" max="12257" width="12.42578125" style="8" customWidth="1"/>
    <col min="12258" max="12258" width="9.28515625" style="8" bestFit="1" customWidth="1"/>
    <col min="12259" max="12259" width="4" style="8" customWidth="1"/>
    <col min="12260" max="12260" width="8.85546875" style="8" customWidth="1"/>
    <col min="12261" max="12261" width="9.7109375" style="8" customWidth="1"/>
    <col min="12262" max="12262" width="9.85546875" style="8" customWidth="1"/>
    <col min="12263" max="12263" width="15.42578125" style="8" customWidth="1"/>
    <col min="12264" max="12264" width="16.7109375" style="8" customWidth="1"/>
    <col min="12265" max="12265" width="8.140625" style="8" bestFit="1" customWidth="1"/>
    <col min="12266" max="12266" width="13.7109375" style="8" customWidth="1"/>
    <col min="12267" max="12267" width="14.140625" style="8" customWidth="1"/>
    <col min="12268" max="12268" width="45.140625" style="8" customWidth="1"/>
    <col min="12269" max="12269" width="33.140625" style="8" bestFit="1" customWidth="1"/>
    <col min="12270" max="12270" width="8.85546875" style="8"/>
    <col min="12271" max="12271" width="17.42578125" style="8" customWidth="1"/>
    <col min="12272" max="12272" width="8.85546875" style="8" customWidth="1"/>
    <col min="12273" max="12273" width="46.28515625" style="8" bestFit="1" customWidth="1"/>
    <col min="12274" max="12275" width="14.42578125" style="8" customWidth="1"/>
    <col min="12276" max="12276" width="15.5703125" style="8" customWidth="1"/>
    <col min="12277" max="12503" width="8.85546875" style="8"/>
    <col min="12504" max="12504" width="23" style="8" customWidth="1"/>
    <col min="12505" max="12505" width="6.42578125" style="8" customWidth="1"/>
    <col min="12506" max="12506" width="9" style="8" customWidth="1"/>
    <col min="12507" max="12507" width="44.28515625" style="8" customWidth="1"/>
    <col min="12508" max="12508" width="10.42578125" style="8" customWidth="1"/>
    <col min="12509" max="12509" width="11.28515625" style="8" customWidth="1"/>
    <col min="12510" max="12510" width="9.5703125" style="8" customWidth="1"/>
    <col min="12511" max="12511" width="10.140625" style="8" customWidth="1"/>
    <col min="12512" max="12512" width="15.28515625" style="8" customWidth="1"/>
    <col min="12513" max="12513" width="12.42578125" style="8" customWidth="1"/>
    <col min="12514" max="12514" width="9.28515625" style="8" bestFit="1" customWidth="1"/>
    <col min="12515" max="12515" width="4" style="8" customWidth="1"/>
    <col min="12516" max="12516" width="8.85546875" style="8" customWidth="1"/>
    <col min="12517" max="12517" width="9.7109375" style="8" customWidth="1"/>
    <col min="12518" max="12518" width="9.85546875" style="8" customWidth="1"/>
    <col min="12519" max="12519" width="15.42578125" style="8" customWidth="1"/>
    <col min="12520" max="12520" width="16.7109375" style="8" customWidth="1"/>
    <col min="12521" max="12521" width="8.140625" style="8" bestFit="1" customWidth="1"/>
    <col min="12522" max="12522" width="13.7109375" style="8" customWidth="1"/>
    <col min="12523" max="12523" width="14.140625" style="8" customWidth="1"/>
    <col min="12524" max="12524" width="45.140625" style="8" customWidth="1"/>
    <col min="12525" max="12525" width="33.140625" style="8" bestFit="1" customWidth="1"/>
    <col min="12526" max="12526" width="8.85546875" style="8"/>
    <col min="12527" max="12527" width="17.42578125" style="8" customWidth="1"/>
    <col min="12528" max="12528" width="8.85546875" style="8" customWidth="1"/>
    <col min="12529" max="12529" width="46.28515625" style="8" bestFit="1" customWidth="1"/>
    <col min="12530" max="12531" width="14.42578125" style="8" customWidth="1"/>
    <col min="12532" max="12532" width="15.5703125" style="8" customWidth="1"/>
    <col min="12533" max="12759" width="8.85546875" style="8"/>
    <col min="12760" max="12760" width="23" style="8" customWidth="1"/>
    <col min="12761" max="12761" width="6.42578125" style="8" customWidth="1"/>
    <col min="12762" max="12762" width="9" style="8" customWidth="1"/>
    <col min="12763" max="12763" width="44.28515625" style="8" customWidth="1"/>
    <col min="12764" max="12764" width="10.42578125" style="8" customWidth="1"/>
    <col min="12765" max="12765" width="11.28515625" style="8" customWidth="1"/>
    <col min="12766" max="12766" width="9.5703125" style="8" customWidth="1"/>
    <col min="12767" max="12767" width="10.140625" style="8" customWidth="1"/>
    <col min="12768" max="12768" width="15.28515625" style="8" customWidth="1"/>
    <col min="12769" max="12769" width="12.42578125" style="8" customWidth="1"/>
    <col min="12770" max="12770" width="9.28515625" style="8" bestFit="1" customWidth="1"/>
    <col min="12771" max="12771" width="4" style="8" customWidth="1"/>
    <col min="12772" max="12772" width="8.85546875" style="8" customWidth="1"/>
    <col min="12773" max="12773" width="9.7109375" style="8" customWidth="1"/>
    <col min="12774" max="12774" width="9.85546875" style="8" customWidth="1"/>
    <col min="12775" max="12775" width="15.42578125" style="8" customWidth="1"/>
    <col min="12776" max="12776" width="16.7109375" style="8" customWidth="1"/>
    <col min="12777" max="12777" width="8.140625" style="8" bestFit="1" customWidth="1"/>
    <col min="12778" max="12778" width="13.7109375" style="8" customWidth="1"/>
    <col min="12779" max="12779" width="14.140625" style="8" customWidth="1"/>
    <col min="12780" max="12780" width="45.140625" style="8" customWidth="1"/>
    <col min="12781" max="12781" width="33.140625" style="8" bestFit="1" customWidth="1"/>
    <col min="12782" max="12782" width="8.85546875" style="8"/>
    <col min="12783" max="12783" width="17.42578125" style="8" customWidth="1"/>
    <col min="12784" max="12784" width="8.85546875" style="8" customWidth="1"/>
    <col min="12785" max="12785" width="46.28515625" style="8" bestFit="1" customWidth="1"/>
    <col min="12786" max="12787" width="14.42578125" style="8" customWidth="1"/>
    <col min="12788" max="12788" width="15.5703125" style="8" customWidth="1"/>
    <col min="12789" max="13015" width="8.85546875" style="8"/>
    <col min="13016" max="13016" width="23" style="8" customWidth="1"/>
    <col min="13017" max="13017" width="6.42578125" style="8" customWidth="1"/>
    <col min="13018" max="13018" width="9" style="8" customWidth="1"/>
    <col min="13019" max="13019" width="44.28515625" style="8" customWidth="1"/>
    <col min="13020" max="13020" width="10.42578125" style="8" customWidth="1"/>
    <col min="13021" max="13021" width="11.28515625" style="8" customWidth="1"/>
    <col min="13022" max="13022" width="9.5703125" style="8" customWidth="1"/>
    <col min="13023" max="13023" width="10.140625" style="8" customWidth="1"/>
    <col min="13024" max="13024" width="15.28515625" style="8" customWidth="1"/>
    <col min="13025" max="13025" width="12.42578125" style="8" customWidth="1"/>
    <col min="13026" max="13026" width="9.28515625" style="8" bestFit="1" customWidth="1"/>
    <col min="13027" max="13027" width="4" style="8" customWidth="1"/>
    <col min="13028" max="13028" width="8.85546875" style="8" customWidth="1"/>
    <col min="13029" max="13029" width="9.7109375" style="8" customWidth="1"/>
    <col min="13030" max="13030" width="9.85546875" style="8" customWidth="1"/>
    <col min="13031" max="13031" width="15.42578125" style="8" customWidth="1"/>
    <col min="13032" max="13032" width="16.7109375" style="8" customWidth="1"/>
    <col min="13033" max="13033" width="8.140625" style="8" bestFit="1" customWidth="1"/>
    <col min="13034" max="13034" width="13.7109375" style="8" customWidth="1"/>
    <col min="13035" max="13035" width="14.140625" style="8" customWidth="1"/>
    <col min="13036" max="13036" width="45.140625" style="8" customWidth="1"/>
    <col min="13037" max="13037" width="33.140625" style="8" bestFit="1" customWidth="1"/>
    <col min="13038" max="13038" width="8.85546875" style="8"/>
    <col min="13039" max="13039" width="17.42578125" style="8" customWidth="1"/>
    <col min="13040" max="13040" width="8.85546875" style="8" customWidth="1"/>
    <col min="13041" max="13041" width="46.28515625" style="8" bestFit="1" customWidth="1"/>
    <col min="13042" max="13043" width="14.42578125" style="8" customWidth="1"/>
    <col min="13044" max="13044" width="15.5703125" style="8" customWidth="1"/>
    <col min="13045" max="13271" width="8.85546875" style="8"/>
    <col min="13272" max="13272" width="23" style="8" customWidth="1"/>
    <col min="13273" max="13273" width="6.42578125" style="8" customWidth="1"/>
    <col min="13274" max="13274" width="9" style="8" customWidth="1"/>
    <col min="13275" max="13275" width="44.28515625" style="8" customWidth="1"/>
    <col min="13276" max="13276" width="10.42578125" style="8" customWidth="1"/>
    <col min="13277" max="13277" width="11.28515625" style="8" customWidth="1"/>
    <col min="13278" max="13278" width="9.5703125" style="8" customWidth="1"/>
    <col min="13279" max="13279" width="10.140625" style="8" customWidth="1"/>
    <col min="13280" max="13280" width="15.28515625" style="8" customWidth="1"/>
    <col min="13281" max="13281" width="12.42578125" style="8" customWidth="1"/>
    <col min="13282" max="13282" width="9.28515625" style="8" bestFit="1" customWidth="1"/>
    <col min="13283" max="13283" width="4" style="8" customWidth="1"/>
    <col min="13284" max="13284" width="8.85546875" style="8" customWidth="1"/>
    <col min="13285" max="13285" width="9.7109375" style="8" customWidth="1"/>
    <col min="13286" max="13286" width="9.85546875" style="8" customWidth="1"/>
    <col min="13287" max="13287" width="15.42578125" style="8" customWidth="1"/>
    <col min="13288" max="13288" width="16.7109375" style="8" customWidth="1"/>
    <col min="13289" max="13289" width="8.140625" style="8" bestFit="1" customWidth="1"/>
    <col min="13290" max="13290" width="13.7109375" style="8" customWidth="1"/>
    <col min="13291" max="13291" width="14.140625" style="8" customWidth="1"/>
    <col min="13292" max="13292" width="45.140625" style="8" customWidth="1"/>
    <col min="13293" max="13293" width="33.140625" style="8" bestFit="1" customWidth="1"/>
    <col min="13294" max="13294" width="8.85546875" style="8"/>
    <col min="13295" max="13295" width="17.42578125" style="8" customWidth="1"/>
    <col min="13296" max="13296" width="8.85546875" style="8" customWidth="1"/>
    <col min="13297" max="13297" width="46.28515625" style="8" bestFit="1" customWidth="1"/>
    <col min="13298" max="13299" width="14.42578125" style="8" customWidth="1"/>
    <col min="13300" max="13300" width="15.5703125" style="8" customWidth="1"/>
    <col min="13301" max="13527" width="8.85546875" style="8"/>
    <col min="13528" max="13528" width="23" style="8" customWidth="1"/>
    <col min="13529" max="13529" width="6.42578125" style="8" customWidth="1"/>
    <col min="13530" max="13530" width="9" style="8" customWidth="1"/>
    <col min="13531" max="13531" width="44.28515625" style="8" customWidth="1"/>
    <col min="13532" max="13532" width="10.42578125" style="8" customWidth="1"/>
    <col min="13533" max="13533" width="11.28515625" style="8" customWidth="1"/>
    <col min="13534" max="13534" width="9.5703125" style="8" customWidth="1"/>
    <col min="13535" max="13535" width="10.140625" style="8" customWidth="1"/>
    <col min="13536" max="13536" width="15.28515625" style="8" customWidth="1"/>
    <col min="13537" max="13537" width="12.42578125" style="8" customWidth="1"/>
    <col min="13538" max="13538" width="9.28515625" style="8" bestFit="1" customWidth="1"/>
    <col min="13539" max="13539" width="4" style="8" customWidth="1"/>
    <col min="13540" max="13540" width="8.85546875" style="8" customWidth="1"/>
    <col min="13541" max="13541" width="9.7109375" style="8" customWidth="1"/>
    <col min="13542" max="13542" width="9.85546875" style="8" customWidth="1"/>
    <col min="13543" max="13543" width="15.42578125" style="8" customWidth="1"/>
    <col min="13544" max="13544" width="16.7109375" style="8" customWidth="1"/>
    <col min="13545" max="13545" width="8.140625" style="8" bestFit="1" customWidth="1"/>
    <col min="13546" max="13546" width="13.7109375" style="8" customWidth="1"/>
    <col min="13547" max="13547" width="14.140625" style="8" customWidth="1"/>
    <col min="13548" max="13548" width="45.140625" style="8" customWidth="1"/>
    <col min="13549" max="13549" width="33.140625" style="8" bestFit="1" customWidth="1"/>
    <col min="13550" max="13550" width="8.85546875" style="8"/>
    <col min="13551" max="13551" width="17.42578125" style="8" customWidth="1"/>
    <col min="13552" max="13552" width="8.85546875" style="8" customWidth="1"/>
    <col min="13553" max="13553" width="46.28515625" style="8" bestFit="1" customWidth="1"/>
    <col min="13554" max="13555" width="14.42578125" style="8" customWidth="1"/>
    <col min="13556" max="13556" width="15.5703125" style="8" customWidth="1"/>
    <col min="13557" max="13783" width="8.85546875" style="8"/>
    <col min="13784" max="13784" width="23" style="8" customWidth="1"/>
    <col min="13785" max="13785" width="6.42578125" style="8" customWidth="1"/>
    <col min="13786" max="13786" width="9" style="8" customWidth="1"/>
    <col min="13787" max="13787" width="44.28515625" style="8" customWidth="1"/>
    <col min="13788" max="13788" width="10.42578125" style="8" customWidth="1"/>
    <col min="13789" max="13789" width="11.28515625" style="8" customWidth="1"/>
    <col min="13790" max="13790" width="9.5703125" style="8" customWidth="1"/>
    <col min="13791" max="13791" width="10.140625" style="8" customWidth="1"/>
    <col min="13792" max="13792" width="15.28515625" style="8" customWidth="1"/>
    <col min="13793" max="13793" width="12.42578125" style="8" customWidth="1"/>
    <col min="13794" max="13794" width="9.28515625" style="8" bestFit="1" customWidth="1"/>
    <col min="13795" max="13795" width="4" style="8" customWidth="1"/>
    <col min="13796" max="13796" width="8.85546875" style="8" customWidth="1"/>
    <col min="13797" max="13797" width="9.7109375" style="8" customWidth="1"/>
    <col min="13798" max="13798" width="9.85546875" style="8" customWidth="1"/>
    <col min="13799" max="13799" width="15.42578125" style="8" customWidth="1"/>
    <col min="13800" max="13800" width="16.7109375" style="8" customWidth="1"/>
    <col min="13801" max="13801" width="8.140625" style="8" bestFit="1" customWidth="1"/>
    <col min="13802" max="13802" width="13.7109375" style="8" customWidth="1"/>
    <col min="13803" max="13803" width="14.140625" style="8" customWidth="1"/>
    <col min="13804" max="13804" width="45.140625" style="8" customWidth="1"/>
    <col min="13805" max="13805" width="33.140625" style="8" bestFit="1" customWidth="1"/>
    <col min="13806" max="13806" width="8.85546875" style="8"/>
    <col min="13807" max="13807" width="17.42578125" style="8" customWidth="1"/>
    <col min="13808" max="13808" width="8.85546875" style="8" customWidth="1"/>
    <col min="13809" max="13809" width="46.28515625" style="8" bestFit="1" customWidth="1"/>
    <col min="13810" max="13811" width="14.42578125" style="8" customWidth="1"/>
    <col min="13812" max="13812" width="15.5703125" style="8" customWidth="1"/>
    <col min="13813" max="14039" width="8.85546875" style="8"/>
    <col min="14040" max="14040" width="23" style="8" customWidth="1"/>
    <col min="14041" max="14041" width="6.42578125" style="8" customWidth="1"/>
    <col min="14042" max="14042" width="9" style="8" customWidth="1"/>
    <col min="14043" max="14043" width="44.28515625" style="8" customWidth="1"/>
    <col min="14044" max="14044" width="10.42578125" style="8" customWidth="1"/>
    <col min="14045" max="14045" width="11.28515625" style="8" customWidth="1"/>
    <col min="14046" max="14046" width="9.5703125" style="8" customWidth="1"/>
    <col min="14047" max="14047" width="10.140625" style="8" customWidth="1"/>
    <col min="14048" max="14048" width="15.28515625" style="8" customWidth="1"/>
    <col min="14049" max="14049" width="12.42578125" style="8" customWidth="1"/>
    <col min="14050" max="14050" width="9.28515625" style="8" bestFit="1" customWidth="1"/>
    <col min="14051" max="14051" width="4" style="8" customWidth="1"/>
    <col min="14052" max="14052" width="8.85546875" style="8" customWidth="1"/>
    <col min="14053" max="14053" width="9.7109375" style="8" customWidth="1"/>
    <col min="14054" max="14054" width="9.85546875" style="8" customWidth="1"/>
    <col min="14055" max="14055" width="15.42578125" style="8" customWidth="1"/>
    <col min="14056" max="14056" width="16.7109375" style="8" customWidth="1"/>
    <col min="14057" max="14057" width="8.140625" style="8" bestFit="1" customWidth="1"/>
    <col min="14058" max="14058" width="13.7109375" style="8" customWidth="1"/>
    <col min="14059" max="14059" width="14.140625" style="8" customWidth="1"/>
    <col min="14060" max="14060" width="45.140625" style="8" customWidth="1"/>
    <col min="14061" max="14061" width="33.140625" style="8" bestFit="1" customWidth="1"/>
    <col min="14062" max="14062" width="8.85546875" style="8"/>
    <col min="14063" max="14063" width="17.42578125" style="8" customWidth="1"/>
    <col min="14064" max="14064" width="8.85546875" style="8" customWidth="1"/>
    <col min="14065" max="14065" width="46.28515625" style="8" bestFit="1" customWidth="1"/>
    <col min="14066" max="14067" width="14.42578125" style="8" customWidth="1"/>
    <col min="14068" max="14068" width="15.5703125" style="8" customWidth="1"/>
    <col min="14069" max="14295" width="8.85546875" style="8"/>
    <col min="14296" max="14296" width="23" style="8" customWidth="1"/>
    <col min="14297" max="14297" width="6.42578125" style="8" customWidth="1"/>
    <col min="14298" max="14298" width="9" style="8" customWidth="1"/>
    <col min="14299" max="14299" width="44.28515625" style="8" customWidth="1"/>
    <col min="14300" max="14300" width="10.42578125" style="8" customWidth="1"/>
    <col min="14301" max="14301" width="11.28515625" style="8" customWidth="1"/>
    <col min="14302" max="14302" width="9.5703125" style="8" customWidth="1"/>
    <col min="14303" max="14303" width="10.140625" style="8" customWidth="1"/>
    <col min="14304" max="14304" width="15.28515625" style="8" customWidth="1"/>
    <col min="14305" max="14305" width="12.42578125" style="8" customWidth="1"/>
    <col min="14306" max="14306" width="9.28515625" style="8" bestFit="1" customWidth="1"/>
    <col min="14307" max="14307" width="4" style="8" customWidth="1"/>
    <col min="14308" max="14308" width="8.85546875" style="8" customWidth="1"/>
    <col min="14309" max="14309" width="9.7109375" style="8" customWidth="1"/>
    <col min="14310" max="14310" width="9.85546875" style="8" customWidth="1"/>
    <col min="14311" max="14311" width="15.42578125" style="8" customWidth="1"/>
    <col min="14312" max="14312" width="16.7109375" style="8" customWidth="1"/>
    <col min="14313" max="14313" width="8.140625" style="8" bestFit="1" customWidth="1"/>
    <col min="14314" max="14314" width="13.7109375" style="8" customWidth="1"/>
    <col min="14315" max="14315" width="14.140625" style="8" customWidth="1"/>
    <col min="14316" max="14316" width="45.140625" style="8" customWidth="1"/>
    <col min="14317" max="14317" width="33.140625" style="8" bestFit="1" customWidth="1"/>
    <col min="14318" max="14318" width="8.85546875" style="8"/>
    <col min="14319" max="14319" width="17.42578125" style="8" customWidth="1"/>
    <col min="14320" max="14320" width="8.85546875" style="8" customWidth="1"/>
    <col min="14321" max="14321" width="46.28515625" style="8" bestFit="1" customWidth="1"/>
    <col min="14322" max="14323" width="14.42578125" style="8" customWidth="1"/>
    <col min="14324" max="14324" width="15.5703125" style="8" customWidth="1"/>
    <col min="14325" max="14551" width="8.85546875" style="8"/>
    <col min="14552" max="14552" width="23" style="8" customWidth="1"/>
    <col min="14553" max="14553" width="6.42578125" style="8" customWidth="1"/>
    <col min="14554" max="14554" width="9" style="8" customWidth="1"/>
    <col min="14555" max="14555" width="44.28515625" style="8" customWidth="1"/>
    <col min="14556" max="14556" width="10.42578125" style="8" customWidth="1"/>
    <col min="14557" max="14557" width="11.28515625" style="8" customWidth="1"/>
    <col min="14558" max="14558" width="9.5703125" style="8" customWidth="1"/>
    <col min="14559" max="14559" width="10.140625" style="8" customWidth="1"/>
    <col min="14560" max="14560" width="15.28515625" style="8" customWidth="1"/>
    <col min="14561" max="14561" width="12.42578125" style="8" customWidth="1"/>
    <col min="14562" max="14562" width="9.28515625" style="8" bestFit="1" customWidth="1"/>
    <col min="14563" max="14563" width="4" style="8" customWidth="1"/>
    <col min="14564" max="14564" width="8.85546875" style="8" customWidth="1"/>
    <col min="14565" max="14565" width="9.7109375" style="8" customWidth="1"/>
    <col min="14566" max="14566" width="9.85546875" style="8" customWidth="1"/>
    <col min="14567" max="14567" width="15.42578125" style="8" customWidth="1"/>
    <col min="14568" max="14568" width="16.7109375" style="8" customWidth="1"/>
    <col min="14569" max="14569" width="8.140625" style="8" bestFit="1" customWidth="1"/>
    <col min="14570" max="14570" width="13.7109375" style="8" customWidth="1"/>
    <col min="14571" max="14571" width="14.140625" style="8" customWidth="1"/>
    <col min="14572" max="14572" width="45.140625" style="8" customWidth="1"/>
    <col min="14573" max="14573" width="33.140625" style="8" bestFit="1" customWidth="1"/>
    <col min="14574" max="14574" width="8.85546875" style="8"/>
    <col min="14575" max="14575" width="17.42578125" style="8" customWidth="1"/>
    <col min="14576" max="14576" width="8.85546875" style="8" customWidth="1"/>
    <col min="14577" max="14577" width="46.28515625" style="8" bestFit="1" customWidth="1"/>
    <col min="14578" max="14579" width="14.42578125" style="8" customWidth="1"/>
    <col min="14580" max="14580" width="15.5703125" style="8" customWidth="1"/>
    <col min="14581" max="14807" width="8.85546875" style="8"/>
    <col min="14808" max="14808" width="23" style="8" customWidth="1"/>
    <col min="14809" max="14809" width="6.42578125" style="8" customWidth="1"/>
    <col min="14810" max="14810" width="9" style="8" customWidth="1"/>
    <col min="14811" max="14811" width="44.28515625" style="8" customWidth="1"/>
    <col min="14812" max="14812" width="10.42578125" style="8" customWidth="1"/>
    <col min="14813" max="14813" width="11.28515625" style="8" customWidth="1"/>
    <col min="14814" max="14814" width="9.5703125" style="8" customWidth="1"/>
    <col min="14815" max="14815" width="10.140625" style="8" customWidth="1"/>
    <col min="14816" max="14816" width="15.28515625" style="8" customWidth="1"/>
    <col min="14817" max="14817" width="12.42578125" style="8" customWidth="1"/>
    <col min="14818" max="14818" width="9.28515625" style="8" bestFit="1" customWidth="1"/>
    <col min="14819" max="14819" width="4" style="8" customWidth="1"/>
    <col min="14820" max="14820" width="8.85546875" style="8" customWidth="1"/>
    <col min="14821" max="14821" width="9.7109375" style="8" customWidth="1"/>
    <col min="14822" max="14822" width="9.85546875" style="8" customWidth="1"/>
    <col min="14823" max="14823" width="15.42578125" style="8" customWidth="1"/>
    <col min="14824" max="14824" width="16.7109375" style="8" customWidth="1"/>
    <col min="14825" max="14825" width="8.140625" style="8" bestFit="1" customWidth="1"/>
    <col min="14826" max="14826" width="13.7109375" style="8" customWidth="1"/>
    <col min="14827" max="14827" width="14.140625" style="8" customWidth="1"/>
    <col min="14828" max="14828" width="45.140625" style="8" customWidth="1"/>
    <col min="14829" max="14829" width="33.140625" style="8" bestFit="1" customWidth="1"/>
    <col min="14830" max="14830" width="8.85546875" style="8"/>
    <col min="14831" max="14831" width="17.42578125" style="8" customWidth="1"/>
    <col min="14832" max="14832" width="8.85546875" style="8" customWidth="1"/>
    <col min="14833" max="14833" width="46.28515625" style="8" bestFit="1" customWidth="1"/>
    <col min="14834" max="14835" width="14.42578125" style="8" customWidth="1"/>
    <col min="14836" max="14836" width="15.5703125" style="8" customWidth="1"/>
    <col min="14837" max="15063" width="8.85546875" style="8"/>
    <col min="15064" max="15064" width="23" style="8" customWidth="1"/>
    <col min="15065" max="15065" width="6.42578125" style="8" customWidth="1"/>
    <col min="15066" max="15066" width="9" style="8" customWidth="1"/>
    <col min="15067" max="15067" width="44.28515625" style="8" customWidth="1"/>
    <col min="15068" max="15068" width="10.42578125" style="8" customWidth="1"/>
    <col min="15069" max="15069" width="11.28515625" style="8" customWidth="1"/>
    <col min="15070" max="15070" width="9.5703125" style="8" customWidth="1"/>
    <col min="15071" max="15071" width="10.140625" style="8" customWidth="1"/>
    <col min="15072" max="15072" width="15.28515625" style="8" customWidth="1"/>
    <col min="15073" max="15073" width="12.42578125" style="8" customWidth="1"/>
    <col min="15074" max="15074" width="9.28515625" style="8" bestFit="1" customWidth="1"/>
    <col min="15075" max="15075" width="4" style="8" customWidth="1"/>
    <col min="15076" max="15076" width="8.85546875" style="8" customWidth="1"/>
    <col min="15077" max="15077" width="9.7109375" style="8" customWidth="1"/>
    <col min="15078" max="15078" width="9.85546875" style="8" customWidth="1"/>
    <col min="15079" max="15079" width="15.42578125" style="8" customWidth="1"/>
    <col min="15080" max="15080" width="16.7109375" style="8" customWidth="1"/>
    <col min="15081" max="15081" width="8.140625" style="8" bestFit="1" customWidth="1"/>
    <col min="15082" max="15082" width="13.7109375" style="8" customWidth="1"/>
    <col min="15083" max="15083" width="14.140625" style="8" customWidth="1"/>
    <col min="15084" max="15084" width="45.140625" style="8" customWidth="1"/>
    <col min="15085" max="15085" width="33.140625" style="8" bestFit="1" customWidth="1"/>
    <col min="15086" max="15086" width="8.85546875" style="8"/>
    <col min="15087" max="15087" width="17.42578125" style="8" customWidth="1"/>
    <col min="15088" max="15088" width="8.85546875" style="8" customWidth="1"/>
    <col min="15089" max="15089" width="46.28515625" style="8" bestFit="1" customWidth="1"/>
    <col min="15090" max="15091" width="14.42578125" style="8" customWidth="1"/>
    <col min="15092" max="15092" width="15.5703125" style="8" customWidth="1"/>
    <col min="15093" max="15319" width="8.85546875" style="8"/>
    <col min="15320" max="15320" width="23" style="8" customWidth="1"/>
    <col min="15321" max="15321" width="6.42578125" style="8" customWidth="1"/>
    <col min="15322" max="15322" width="9" style="8" customWidth="1"/>
    <col min="15323" max="15323" width="44.28515625" style="8" customWidth="1"/>
    <col min="15324" max="15324" width="10.42578125" style="8" customWidth="1"/>
    <col min="15325" max="15325" width="11.28515625" style="8" customWidth="1"/>
    <col min="15326" max="15326" width="9.5703125" style="8" customWidth="1"/>
    <col min="15327" max="15327" width="10.140625" style="8" customWidth="1"/>
    <col min="15328" max="15328" width="15.28515625" style="8" customWidth="1"/>
    <col min="15329" max="15329" width="12.42578125" style="8" customWidth="1"/>
    <col min="15330" max="15330" width="9.28515625" style="8" bestFit="1" customWidth="1"/>
    <col min="15331" max="15331" width="4" style="8" customWidth="1"/>
    <col min="15332" max="15332" width="8.85546875" style="8" customWidth="1"/>
    <col min="15333" max="15333" width="9.7109375" style="8" customWidth="1"/>
    <col min="15334" max="15334" width="9.85546875" style="8" customWidth="1"/>
    <col min="15335" max="15335" width="15.42578125" style="8" customWidth="1"/>
    <col min="15336" max="15336" width="16.7109375" style="8" customWidth="1"/>
    <col min="15337" max="15337" width="8.140625" style="8" bestFit="1" customWidth="1"/>
    <col min="15338" max="15338" width="13.7109375" style="8" customWidth="1"/>
    <col min="15339" max="15339" width="14.140625" style="8" customWidth="1"/>
    <col min="15340" max="15340" width="45.140625" style="8" customWidth="1"/>
    <col min="15341" max="15341" width="33.140625" style="8" bestFit="1" customWidth="1"/>
    <col min="15342" max="15342" width="8.85546875" style="8"/>
    <col min="15343" max="15343" width="17.42578125" style="8" customWidth="1"/>
    <col min="15344" max="15344" width="8.85546875" style="8" customWidth="1"/>
    <col min="15345" max="15345" width="46.28515625" style="8" bestFit="1" customWidth="1"/>
    <col min="15346" max="15347" width="14.42578125" style="8" customWidth="1"/>
    <col min="15348" max="15348" width="15.5703125" style="8" customWidth="1"/>
    <col min="15349" max="15575" width="8.85546875" style="8"/>
    <col min="15576" max="15576" width="23" style="8" customWidth="1"/>
    <col min="15577" max="15577" width="6.42578125" style="8" customWidth="1"/>
    <col min="15578" max="15578" width="9" style="8" customWidth="1"/>
    <col min="15579" max="15579" width="44.28515625" style="8" customWidth="1"/>
    <col min="15580" max="15580" width="10.42578125" style="8" customWidth="1"/>
    <col min="15581" max="15581" width="11.28515625" style="8" customWidth="1"/>
    <col min="15582" max="15582" width="9.5703125" style="8" customWidth="1"/>
    <col min="15583" max="15583" width="10.140625" style="8" customWidth="1"/>
    <col min="15584" max="15584" width="15.28515625" style="8" customWidth="1"/>
    <col min="15585" max="15585" width="12.42578125" style="8" customWidth="1"/>
    <col min="15586" max="15586" width="9.28515625" style="8" bestFit="1" customWidth="1"/>
    <col min="15587" max="15587" width="4" style="8" customWidth="1"/>
    <col min="15588" max="15588" width="8.85546875" style="8" customWidth="1"/>
    <col min="15589" max="15589" width="9.7109375" style="8" customWidth="1"/>
    <col min="15590" max="15590" width="9.85546875" style="8" customWidth="1"/>
    <col min="15591" max="15591" width="15.42578125" style="8" customWidth="1"/>
    <col min="15592" max="15592" width="16.7109375" style="8" customWidth="1"/>
    <col min="15593" max="15593" width="8.140625" style="8" bestFit="1" customWidth="1"/>
    <col min="15594" max="15594" width="13.7109375" style="8" customWidth="1"/>
    <col min="15595" max="15595" width="14.140625" style="8" customWidth="1"/>
    <col min="15596" max="15596" width="45.140625" style="8" customWidth="1"/>
    <col min="15597" max="15597" width="33.140625" style="8" bestFit="1" customWidth="1"/>
    <col min="15598" max="15598" width="8.85546875" style="8"/>
    <col min="15599" max="15599" width="17.42578125" style="8" customWidth="1"/>
    <col min="15600" max="15600" width="8.85546875" style="8" customWidth="1"/>
    <col min="15601" max="15601" width="46.28515625" style="8" bestFit="1" customWidth="1"/>
    <col min="15602" max="15603" width="14.42578125" style="8" customWidth="1"/>
    <col min="15604" max="15604" width="15.5703125" style="8" customWidth="1"/>
    <col min="15605" max="15831" width="8.85546875" style="8"/>
    <col min="15832" max="15832" width="23" style="8" customWidth="1"/>
    <col min="15833" max="15833" width="6.42578125" style="8" customWidth="1"/>
    <col min="15834" max="15834" width="9" style="8" customWidth="1"/>
    <col min="15835" max="15835" width="44.28515625" style="8" customWidth="1"/>
    <col min="15836" max="15836" width="10.42578125" style="8" customWidth="1"/>
    <col min="15837" max="15837" width="11.28515625" style="8" customWidth="1"/>
    <col min="15838" max="15838" width="9.5703125" style="8" customWidth="1"/>
    <col min="15839" max="15839" width="10.140625" style="8" customWidth="1"/>
    <col min="15840" max="15840" width="15.28515625" style="8" customWidth="1"/>
    <col min="15841" max="15841" width="12.42578125" style="8" customWidth="1"/>
    <col min="15842" max="15842" width="9.28515625" style="8" bestFit="1" customWidth="1"/>
    <col min="15843" max="15843" width="4" style="8" customWidth="1"/>
    <col min="15844" max="15844" width="8.85546875" style="8" customWidth="1"/>
    <col min="15845" max="15845" width="9.7109375" style="8" customWidth="1"/>
    <col min="15846" max="15846" width="9.85546875" style="8" customWidth="1"/>
    <col min="15847" max="15847" width="15.42578125" style="8" customWidth="1"/>
    <col min="15848" max="15848" width="16.7109375" style="8" customWidth="1"/>
    <col min="15849" max="15849" width="8.140625" style="8" bestFit="1" customWidth="1"/>
    <col min="15850" max="15850" width="13.7109375" style="8" customWidth="1"/>
    <col min="15851" max="15851" width="14.140625" style="8" customWidth="1"/>
    <col min="15852" max="15852" width="45.140625" style="8" customWidth="1"/>
    <col min="15853" max="15853" width="33.140625" style="8" bestFit="1" customWidth="1"/>
    <col min="15854" max="15854" width="8.85546875" style="8"/>
    <col min="15855" max="15855" width="17.42578125" style="8" customWidth="1"/>
    <col min="15856" max="15856" width="8.85546875" style="8" customWidth="1"/>
    <col min="15857" max="15857" width="46.28515625" style="8" bestFit="1" customWidth="1"/>
    <col min="15858" max="15859" width="14.42578125" style="8" customWidth="1"/>
    <col min="15860" max="15860" width="15.5703125" style="8" customWidth="1"/>
    <col min="15861" max="16087" width="8.85546875" style="8"/>
    <col min="16088" max="16088" width="23" style="8" customWidth="1"/>
    <col min="16089" max="16089" width="6.42578125" style="8" customWidth="1"/>
    <col min="16090" max="16090" width="9" style="8" customWidth="1"/>
    <col min="16091" max="16091" width="44.28515625" style="8" customWidth="1"/>
    <col min="16092" max="16092" width="10.42578125" style="8" customWidth="1"/>
    <col min="16093" max="16093" width="11.28515625" style="8" customWidth="1"/>
    <col min="16094" max="16094" width="9.5703125" style="8" customWidth="1"/>
    <col min="16095" max="16095" width="10.140625" style="8" customWidth="1"/>
    <col min="16096" max="16096" width="15.28515625" style="8" customWidth="1"/>
    <col min="16097" max="16097" width="12.42578125" style="8" customWidth="1"/>
    <col min="16098" max="16098" width="9.28515625" style="8" bestFit="1" customWidth="1"/>
    <col min="16099" max="16099" width="4" style="8" customWidth="1"/>
    <col min="16100" max="16100" width="8.85546875" style="8" customWidth="1"/>
    <col min="16101" max="16101" width="9.7109375" style="8" customWidth="1"/>
    <col min="16102" max="16102" width="9.85546875" style="8" customWidth="1"/>
    <col min="16103" max="16103" width="15.42578125" style="8" customWidth="1"/>
    <col min="16104" max="16104" width="16.7109375" style="8" customWidth="1"/>
    <col min="16105" max="16105" width="8.140625" style="8" bestFit="1" customWidth="1"/>
    <col min="16106" max="16106" width="13.7109375" style="8" customWidth="1"/>
    <col min="16107" max="16107" width="14.140625" style="8" customWidth="1"/>
    <col min="16108" max="16108" width="45.140625" style="8" customWidth="1"/>
    <col min="16109" max="16109" width="33.140625" style="8" bestFit="1" customWidth="1"/>
    <col min="16110" max="16110" width="8.85546875" style="8"/>
    <col min="16111" max="16111" width="17.42578125" style="8" customWidth="1"/>
    <col min="16112" max="16112" width="8.85546875" style="8" customWidth="1"/>
    <col min="16113" max="16113" width="46.28515625" style="8" bestFit="1" customWidth="1"/>
    <col min="16114" max="16115" width="14.42578125" style="8" customWidth="1"/>
    <col min="16116" max="16116" width="15.5703125" style="8" customWidth="1"/>
    <col min="16117" max="16384" width="8.85546875" style="8"/>
  </cols>
  <sheetData>
    <row r="1" spans="1:4" s="161" customFormat="1" ht="15.75" customHeight="1" x14ac:dyDescent="0.2">
      <c r="A1" s="168" t="s">
        <v>1</v>
      </c>
      <c r="B1" s="159" t="s">
        <v>2</v>
      </c>
      <c r="C1" s="105" t="s">
        <v>3</v>
      </c>
      <c r="D1" s="160" t="s">
        <v>6</v>
      </c>
    </row>
    <row r="2" spans="1:4" s="49" customFormat="1" x14ac:dyDescent="0.25">
      <c r="A2" s="8">
        <v>40606</v>
      </c>
      <c r="B2" s="8"/>
      <c r="C2" s="169">
        <v>121.2669214876033</v>
      </c>
      <c r="D2" s="126">
        <v>151.51</v>
      </c>
    </row>
    <row r="3" spans="1:4" s="49" customFormat="1" x14ac:dyDescent="0.25">
      <c r="A3" s="8">
        <v>1246</v>
      </c>
      <c r="B3" s="8"/>
      <c r="C3" s="169">
        <v>92.326258064516111</v>
      </c>
      <c r="D3" s="126">
        <v>261.36</v>
      </c>
    </row>
    <row r="4" spans="1:4" s="49" customFormat="1" x14ac:dyDescent="0.25">
      <c r="A4" s="8">
        <v>125118</v>
      </c>
      <c r="B4" s="8"/>
      <c r="C4" s="169">
        <v>363.29371711164265</v>
      </c>
      <c r="D4" s="126">
        <v>512.64</v>
      </c>
    </row>
    <row r="5" spans="1:4" s="49" customFormat="1" x14ac:dyDescent="0.25">
      <c r="A5" s="8">
        <v>74510</v>
      </c>
      <c r="B5" s="8"/>
      <c r="C5" s="169">
        <v>1056.3109523809526</v>
      </c>
      <c r="D5" s="126">
        <v>1600.78</v>
      </c>
    </row>
    <row r="6" spans="1:4" s="49" customFormat="1" x14ac:dyDescent="0.25">
      <c r="A6" s="8">
        <v>545019</v>
      </c>
      <c r="B6" s="8"/>
      <c r="C6" s="169">
        <v>284.75530107526885</v>
      </c>
      <c r="D6" s="112">
        <v>457.45</v>
      </c>
    </row>
    <row r="7" spans="1:4" s="33" customFormat="1" x14ac:dyDescent="0.25">
      <c r="A7" s="8">
        <v>839753</v>
      </c>
      <c r="B7" s="8"/>
      <c r="C7" s="169">
        <v>198.02930107526882</v>
      </c>
      <c r="D7" s="127">
        <v>272.85000000000002</v>
      </c>
    </row>
    <row r="8" spans="1:4" s="49" customFormat="1" x14ac:dyDescent="0.25">
      <c r="A8" s="8">
        <v>36828</v>
      </c>
      <c r="B8" s="8"/>
      <c r="C8" s="169">
        <v>258.95359649122804</v>
      </c>
      <c r="D8" s="126">
        <v>336.87</v>
      </c>
    </row>
    <row r="9" spans="1:4" s="33" customFormat="1" x14ac:dyDescent="0.25">
      <c r="A9" s="8">
        <v>57271</v>
      </c>
      <c r="B9" s="8"/>
      <c r="C9" s="169">
        <v>50.885978260869557</v>
      </c>
      <c r="D9" s="127">
        <v>79.72</v>
      </c>
    </row>
    <row r="10" spans="1:4" s="52" customFormat="1" x14ac:dyDescent="0.25">
      <c r="A10" s="8">
        <v>842433</v>
      </c>
      <c r="B10" s="8"/>
      <c r="C10" s="169">
        <v>840.38735682819379</v>
      </c>
      <c r="D10" s="127">
        <v>1000.59</v>
      </c>
    </row>
    <row r="11" spans="1:4" s="52" customFormat="1" x14ac:dyDescent="0.25">
      <c r="A11" s="8">
        <v>504700</v>
      </c>
      <c r="B11" s="8"/>
      <c r="C11" s="169">
        <v>47.671316046966723</v>
      </c>
      <c r="D11" s="127">
        <v>97.54</v>
      </c>
    </row>
    <row r="12" spans="1:4" s="52" customFormat="1" x14ac:dyDescent="0.25">
      <c r="A12" s="8">
        <v>200491</v>
      </c>
      <c r="B12" s="8"/>
      <c r="C12" s="169">
        <v>80.216257425742555</v>
      </c>
      <c r="D12" s="112">
        <v>141.18</v>
      </c>
    </row>
    <row r="13" spans="1:4" x14ac:dyDescent="0.25">
      <c r="A13" s="8">
        <v>881708</v>
      </c>
      <c r="C13" s="169">
        <v>209.52010778275476</v>
      </c>
      <c r="D13" s="127">
        <v>284.47000000000003</v>
      </c>
    </row>
    <row r="14" spans="1:4" x14ac:dyDescent="0.25">
      <c r="A14" s="8">
        <v>211133</v>
      </c>
      <c r="C14" s="169">
        <v>123.11415492957747</v>
      </c>
      <c r="D14" s="127">
        <v>201.67</v>
      </c>
    </row>
    <row r="15" spans="1:4" x14ac:dyDescent="0.25">
      <c r="A15" s="8">
        <v>590106</v>
      </c>
      <c r="C15" s="169">
        <v>118.46649253731343</v>
      </c>
      <c r="D15" s="127">
        <v>285.11</v>
      </c>
    </row>
    <row r="16" spans="1:4" x14ac:dyDescent="0.25">
      <c r="A16" s="8">
        <v>18168</v>
      </c>
      <c r="C16" s="169">
        <v>1654.4499999999998</v>
      </c>
      <c r="D16" s="127">
        <v>1981.38</v>
      </c>
    </row>
    <row r="17" spans="1:4" x14ac:dyDescent="0.25">
      <c r="A17" s="8">
        <v>944574</v>
      </c>
      <c r="C17" s="169">
        <v>846.0968461538464</v>
      </c>
      <c r="D17" s="127">
        <v>1977.97</v>
      </c>
    </row>
    <row r="18" spans="1:4" x14ac:dyDescent="0.25">
      <c r="A18" s="8">
        <v>204898</v>
      </c>
      <c r="C18" s="169">
        <v>104.76063111545992</v>
      </c>
      <c r="D18" s="126">
        <v>411.24</v>
      </c>
    </row>
    <row r="19" spans="1:4" s="56" customFormat="1" x14ac:dyDescent="0.25">
      <c r="A19" s="56">
        <v>58236</v>
      </c>
      <c r="C19" s="169">
        <v>528.2072368421052</v>
      </c>
      <c r="D19" s="112">
        <v>749.13</v>
      </c>
    </row>
    <row r="20" spans="1:4" x14ac:dyDescent="0.25">
      <c r="A20" s="8">
        <v>539708</v>
      </c>
      <c r="C20" s="169">
        <v>2245.3774583333334</v>
      </c>
      <c r="D20" s="112">
        <v>3233</v>
      </c>
    </row>
    <row r="21" spans="1:4" x14ac:dyDescent="0.25">
      <c r="A21" s="8">
        <v>26441</v>
      </c>
      <c r="C21" s="169">
        <v>886.86031708667952</v>
      </c>
      <c r="D21" s="126">
        <v>1206.3900000000001</v>
      </c>
    </row>
    <row r="22" spans="1:4" x14ac:dyDescent="0.25">
      <c r="A22" s="8">
        <v>223655</v>
      </c>
      <c r="C22" s="169">
        <v>852.85208333333344</v>
      </c>
      <c r="D22" s="127">
        <v>2128.75</v>
      </c>
    </row>
    <row r="23" spans="1:4" x14ac:dyDescent="0.25">
      <c r="A23" s="8">
        <v>219553</v>
      </c>
      <c r="C23" s="169">
        <v>248.79431979368147</v>
      </c>
      <c r="D23" s="126">
        <v>530.58000000000004</v>
      </c>
    </row>
    <row r="24" spans="1:4" x14ac:dyDescent="0.25">
      <c r="A24" s="8">
        <v>560809</v>
      </c>
      <c r="C24" s="169">
        <v>234.08479657387585</v>
      </c>
      <c r="D24" s="127">
        <v>356.38</v>
      </c>
    </row>
    <row r="25" spans="1:4" x14ac:dyDescent="0.25">
      <c r="A25" s="8">
        <v>135376</v>
      </c>
      <c r="C25" s="169">
        <v>299.23927272727281</v>
      </c>
      <c r="D25" s="112">
        <v>467.45</v>
      </c>
    </row>
    <row r="26" spans="1:4" x14ac:dyDescent="0.25">
      <c r="A26" s="8">
        <v>513275</v>
      </c>
      <c r="C26" s="169">
        <v>2345.4878915662648</v>
      </c>
      <c r="D26" s="127">
        <v>2656.98</v>
      </c>
    </row>
    <row r="27" spans="1:4" x14ac:dyDescent="0.25">
      <c r="A27" s="8">
        <v>960717</v>
      </c>
      <c r="C27" s="169">
        <v>942.50602805999029</v>
      </c>
      <c r="D27" s="112">
        <v>1467.85</v>
      </c>
    </row>
    <row r="28" spans="1:4" x14ac:dyDescent="0.25">
      <c r="A28" s="8">
        <v>135006</v>
      </c>
      <c r="C28" s="169">
        <v>95.907391304347826</v>
      </c>
      <c r="D28" s="126">
        <v>141.44</v>
      </c>
    </row>
    <row r="29" spans="1:4" x14ac:dyDescent="0.25">
      <c r="A29" s="8">
        <v>932674</v>
      </c>
      <c r="C29" s="169">
        <v>189.7997231588765</v>
      </c>
      <c r="D29" s="112">
        <v>269.17</v>
      </c>
    </row>
    <row r="30" spans="1:4" x14ac:dyDescent="0.25">
      <c r="A30" s="8">
        <v>521031</v>
      </c>
      <c r="C30" s="169">
        <v>30.803536717062627</v>
      </c>
      <c r="D30" s="127">
        <v>185.2</v>
      </c>
    </row>
    <row r="31" spans="1:4" x14ac:dyDescent="0.25">
      <c r="A31" s="8">
        <v>559736</v>
      </c>
      <c r="C31" s="169">
        <v>151.01056078181182</v>
      </c>
      <c r="D31" s="126">
        <v>473.23</v>
      </c>
    </row>
    <row r="32" spans="1:4" x14ac:dyDescent="0.25">
      <c r="A32" s="8">
        <v>945274</v>
      </c>
      <c r="C32" s="169">
        <v>6613.2006947268001</v>
      </c>
      <c r="D32" s="127">
        <v>7545.03</v>
      </c>
    </row>
    <row r="33" spans="1:4" x14ac:dyDescent="0.25">
      <c r="A33" s="8">
        <v>25957</v>
      </c>
      <c r="C33" s="169">
        <v>428.73504960317462</v>
      </c>
      <c r="D33" s="126">
        <v>554.80999999999995</v>
      </c>
    </row>
    <row r="34" spans="1:4" x14ac:dyDescent="0.25">
      <c r="A34" s="8">
        <v>145807</v>
      </c>
      <c r="C34" s="169">
        <v>1284.5437274549099</v>
      </c>
      <c r="D34" s="127">
        <v>1598.74</v>
      </c>
    </row>
    <row r="35" spans="1:4" x14ac:dyDescent="0.25">
      <c r="A35" s="8">
        <v>61051</v>
      </c>
      <c r="C35" s="169">
        <v>2893.8159137576999</v>
      </c>
      <c r="D35" s="126">
        <v>3505.39</v>
      </c>
    </row>
    <row r="36" spans="1:4" x14ac:dyDescent="0.25">
      <c r="A36" s="8">
        <v>548039</v>
      </c>
      <c r="C36" s="169">
        <v>343.17597150345006</v>
      </c>
      <c r="D36" s="126">
        <v>585.86</v>
      </c>
    </row>
    <row r="37" spans="1:4" x14ac:dyDescent="0.25">
      <c r="A37" s="8">
        <v>548394</v>
      </c>
      <c r="C37" s="169">
        <v>3242.5433491686458</v>
      </c>
      <c r="D37" s="127">
        <v>6987.15</v>
      </c>
    </row>
    <row r="38" spans="1:4" x14ac:dyDescent="0.25">
      <c r="A38" s="8">
        <v>845124</v>
      </c>
      <c r="C38" s="169">
        <v>198.29489522503917</v>
      </c>
      <c r="D38" s="127">
        <v>284.8</v>
      </c>
    </row>
    <row r="39" spans="1:4" x14ac:dyDescent="0.25">
      <c r="A39" s="8">
        <v>987312</v>
      </c>
      <c r="C39" s="169">
        <v>368.51762291140767</v>
      </c>
      <c r="D39" s="126">
        <v>522.91</v>
      </c>
    </row>
    <row r="40" spans="1:4" x14ac:dyDescent="0.25">
      <c r="A40" s="8">
        <v>911757</v>
      </c>
      <c r="C40" s="169">
        <v>565.05269230769227</v>
      </c>
      <c r="D40" s="126">
        <v>694.37</v>
      </c>
    </row>
    <row r="41" spans="1:4" s="52" customFormat="1" x14ac:dyDescent="0.25">
      <c r="A41" s="8">
        <v>35756</v>
      </c>
      <c r="B41" s="8"/>
      <c r="C41" s="169">
        <v>392.6435616438356</v>
      </c>
      <c r="D41" s="127">
        <v>693.44</v>
      </c>
    </row>
    <row r="42" spans="1:4" x14ac:dyDescent="0.25">
      <c r="A42" s="8">
        <v>609270</v>
      </c>
      <c r="C42" s="169">
        <v>785.30296296296297</v>
      </c>
      <c r="D42" s="126">
        <v>995.64</v>
      </c>
    </row>
    <row r="43" spans="1:4" x14ac:dyDescent="0.25">
      <c r="A43" s="8">
        <v>595255</v>
      </c>
      <c r="C43" s="169">
        <v>512.00677685950416</v>
      </c>
      <c r="D43" s="126">
        <v>811.84</v>
      </c>
    </row>
    <row r="44" spans="1:4" x14ac:dyDescent="0.25">
      <c r="A44" s="8">
        <v>571735</v>
      </c>
      <c r="C44" s="169">
        <v>1130.8511320754717</v>
      </c>
      <c r="D44" s="112">
        <v>1370.97</v>
      </c>
    </row>
    <row r="45" spans="1:4" x14ac:dyDescent="0.25">
      <c r="A45" s="8">
        <v>900547</v>
      </c>
      <c r="C45" s="169">
        <v>257.13278767123285</v>
      </c>
      <c r="D45" s="126">
        <v>355.92</v>
      </c>
    </row>
    <row r="46" spans="1:4" x14ac:dyDescent="0.25">
      <c r="A46" s="8">
        <v>88450</v>
      </c>
      <c r="C46" s="169">
        <v>387.58024361559143</v>
      </c>
      <c r="D46" s="127">
        <v>502.58</v>
      </c>
    </row>
    <row r="47" spans="1:4" x14ac:dyDescent="0.25">
      <c r="A47" s="8">
        <v>204713</v>
      </c>
      <c r="C47" s="169">
        <v>84.495322580645166</v>
      </c>
      <c r="D47" s="112">
        <v>131.35</v>
      </c>
    </row>
    <row r="48" spans="1:4" s="56" customFormat="1" x14ac:dyDescent="0.25">
      <c r="A48" s="56">
        <v>540725</v>
      </c>
      <c r="C48" s="169">
        <v>512.86825753563699</v>
      </c>
      <c r="D48" s="112">
        <v>723.94</v>
      </c>
    </row>
    <row r="49" spans="1:4" x14ac:dyDescent="0.25">
      <c r="A49" s="8">
        <v>955009</v>
      </c>
      <c r="C49" s="169">
        <v>2259.5840643863176</v>
      </c>
      <c r="D49" s="127">
        <v>2564.9499999999998</v>
      </c>
    </row>
    <row r="50" spans="1:4" x14ac:dyDescent="0.25">
      <c r="A50" s="8">
        <v>996133</v>
      </c>
      <c r="C50" s="169">
        <v>400.84611231101513</v>
      </c>
      <c r="D50" s="112">
        <v>489.56</v>
      </c>
    </row>
    <row r="51" spans="1:4" x14ac:dyDescent="0.25">
      <c r="A51" s="8">
        <v>537462</v>
      </c>
      <c r="C51" s="169">
        <v>369.86282937365007</v>
      </c>
      <c r="D51" s="127">
        <v>489.05</v>
      </c>
    </row>
    <row r="52" spans="1:4" x14ac:dyDescent="0.25">
      <c r="A52" s="8">
        <v>852294</v>
      </c>
      <c r="C52" s="169">
        <v>682.88095185995621</v>
      </c>
      <c r="D52" s="127">
        <v>804.05</v>
      </c>
    </row>
    <row r="53" spans="1:4" x14ac:dyDescent="0.25">
      <c r="A53" s="8">
        <v>850179</v>
      </c>
      <c r="C53" s="169">
        <v>262.46493749999996</v>
      </c>
      <c r="D53" s="126">
        <v>337.18</v>
      </c>
    </row>
    <row r="54" spans="1:4" x14ac:dyDescent="0.25">
      <c r="A54" s="8">
        <v>960949</v>
      </c>
      <c r="C54" s="169">
        <v>883.75087155963297</v>
      </c>
      <c r="D54" s="127">
        <v>1116.44</v>
      </c>
    </row>
    <row r="55" spans="1:4" s="56" customFormat="1" x14ac:dyDescent="0.25">
      <c r="A55" s="56">
        <v>830895</v>
      </c>
      <c r="C55" s="169">
        <v>656.30286334056393</v>
      </c>
      <c r="D55" s="112">
        <v>775.8</v>
      </c>
    </row>
    <row r="56" spans="1:4" x14ac:dyDescent="0.25">
      <c r="A56" s="8">
        <v>24914</v>
      </c>
      <c r="C56" s="169">
        <v>286.69141567861965</v>
      </c>
      <c r="D56" s="127">
        <v>417.81</v>
      </c>
    </row>
    <row r="57" spans="1:4" x14ac:dyDescent="0.25">
      <c r="A57" s="8">
        <v>74265</v>
      </c>
      <c r="C57" s="169">
        <v>1565.42</v>
      </c>
      <c r="D57" s="112">
        <v>1997.11</v>
      </c>
    </row>
    <row r="58" spans="1:4" x14ac:dyDescent="0.25">
      <c r="A58" s="8">
        <v>101107</v>
      </c>
      <c r="C58" s="169">
        <v>951.29960784313721</v>
      </c>
      <c r="D58" s="127">
        <v>1253.96</v>
      </c>
    </row>
    <row r="59" spans="1:4" x14ac:dyDescent="0.25">
      <c r="A59" s="8">
        <v>831147</v>
      </c>
      <c r="C59" s="169">
        <v>2390.6198717948719</v>
      </c>
      <c r="D59" s="126">
        <v>2656.52</v>
      </c>
    </row>
    <row r="60" spans="1:4" s="52" customFormat="1" x14ac:dyDescent="0.25">
      <c r="A60" s="8">
        <v>576842</v>
      </c>
      <c r="B60" s="8"/>
      <c r="C60" s="169">
        <v>1060.9275918367346</v>
      </c>
      <c r="D60" s="127">
        <v>1346.1</v>
      </c>
    </row>
    <row r="61" spans="1:4" x14ac:dyDescent="0.25">
      <c r="A61" s="8">
        <v>525634</v>
      </c>
      <c r="C61" s="169">
        <v>115.09416846652266</v>
      </c>
      <c r="D61" s="127">
        <v>397.09</v>
      </c>
    </row>
    <row r="62" spans="1:4" x14ac:dyDescent="0.25">
      <c r="A62" s="8">
        <v>504927</v>
      </c>
      <c r="C62" s="169">
        <v>647.68730616302196</v>
      </c>
      <c r="D62" s="127">
        <v>939.33</v>
      </c>
    </row>
    <row r="63" spans="1:4" x14ac:dyDescent="0.25">
      <c r="A63" s="8">
        <v>840435</v>
      </c>
      <c r="C63" s="169">
        <v>166.46718609865474</v>
      </c>
      <c r="D63" s="127">
        <v>275.25</v>
      </c>
    </row>
    <row r="64" spans="1:4" x14ac:dyDescent="0.25">
      <c r="A64" s="8">
        <v>997209</v>
      </c>
      <c r="C64" s="169">
        <v>75.027469936855823</v>
      </c>
      <c r="D64" s="112">
        <v>386.1</v>
      </c>
    </row>
    <row r="65" spans="1:4" x14ac:dyDescent="0.25">
      <c r="A65" s="8">
        <v>835499</v>
      </c>
      <c r="C65" s="169">
        <v>183.84785623084781</v>
      </c>
      <c r="D65" s="127">
        <v>341.26</v>
      </c>
    </row>
    <row r="66" spans="1:4" x14ac:dyDescent="0.25">
      <c r="A66" s="8">
        <v>43866</v>
      </c>
      <c r="C66" s="169">
        <v>275.11</v>
      </c>
      <c r="D66" s="126">
        <v>515.24</v>
      </c>
    </row>
    <row r="67" spans="1:4" x14ac:dyDescent="0.25">
      <c r="A67" s="8">
        <v>835438</v>
      </c>
      <c r="C67" s="169">
        <v>145.73692887931034</v>
      </c>
      <c r="D67" s="127">
        <v>218.81</v>
      </c>
    </row>
    <row r="68" spans="1:4" x14ac:dyDescent="0.25">
      <c r="A68" s="8">
        <v>210109</v>
      </c>
      <c r="C68" s="169">
        <v>293.66640562248995</v>
      </c>
      <c r="D68" s="127">
        <v>404.57</v>
      </c>
    </row>
    <row r="69" spans="1:4" x14ac:dyDescent="0.25">
      <c r="A69" s="8">
        <v>140860</v>
      </c>
      <c r="C69" s="169">
        <v>267.56702169625243</v>
      </c>
      <c r="D69" s="126">
        <v>400.42</v>
      </c>
    </row>
    <row r="70" spans="1:4" s="56" customFormat="1" x14ac:dyDescent="0.25">
      <c r="A70" s="56">
        <v>575786</v>
      </c>
      <c r="C70" s="170">
        <v>272.00036247334754</v>
      </c>
      <c r="D70" s="110">
        <v>296.77999999999997</v>
      </c>
    </row>
    <row r="71" spans="1:4" s="56" customFormat="1" x14ac:dyDescent="0.25">
      <c r="A71" s="56">
        <v>567993</v>
      </c>
      <c r="C71" s="169">
        <v>1778.7880815109343</v>
      </c>
      <c r="D71" s="111">
        <v>1907.31</v>
      </c>
    </row>
    <row r="72" spans="1:4" s="56" customFormat="1" x14ac:dyDescent="0.25">
      <c r="A72" s="56">
        <v>19046</v>
      </c>
      <c r="C72" s="169">
        <v>270.32</v>
      </c>
      <c r="D72" s="112">
        <v>268.18</v>
      </c>
    </row>
    <row r="73" spans="1:4" s="56" customFormat="1" x14ac:dyDescent="0.25">
      <c r="C73" s="114"/>
      <c r="D73" s="113"/>
    </row>
    <row r="75" spans="1:4" x14ac:dyDescent="0.25">
      <c r="B75" s="8" t="s">
        <v>14</v>
      </c>
      <c r="C75" s="171">
        <f>SUM(C2:C74)</f>
        <v>51764.160671212288</v>
      </c>
      <c r="D75" s="173">
        <f>SUM(D2:D74)</f>
        <v>72383.490000000005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2"/>
  <sheetViews>
    <sheetView workbookViewId="0">
      <selection activeCell="B12" sqref="B12"/>
    </sheetView>
  </sheetViews>
  <sheetFormatPr defaultRowHeight="15" x14ac:dyDescent="0.25"/>
  <cols>
    <col min="1" max="1" width="14" style="31" customWidth="1"/>
    <col min="2" max="2" width="40.85546875" style="31" bestFit="1" customWidth="1"/>
    <col min="3" max="3" width="14.85546875" style="70" customWidth="1"/>
    <col min="4" max="4" width="16.5703125" style="174" customWidth="1"/>
    <col min="5" max="16384" width="9.140625" style="31"/>
  </cols>
  <sheetData>
    <row r="1" spans="1:4" s="161" customFormat="1" ht="15.75" customHeight="1" x14ac:dyDescent="0.2">
      <c r="A1" s="168" t="s">
        <v>1</v>
      </c>
      <c r="B1" s="159" t="s">
        <v>2</v>
      </c>
      <c r="C1" s="105" t="s">
        <v>3</v>
      </c>
      <c r="D1" s="160" t="s">
        <v>6</v>
      </c>
    </row>
    <row r="2" spans="1:4" s="33" customFormat="1" x14ac:dyDescent="0.25">
      <c r="A2" s="4">
        <v>46862</v>
      </c>
      <c r="B2" s="4"/>
      <c r="C2" s="175">
        <v>247.61813824968826</v>
      </c>
      <c r="D2" s="129">
        <v>462.8</v>
      </c>
    </row>
    <row r="3" spans="1:4" s="33" customFormat="1" x14ac:dyDescent="0.25">
      <c r="A3" s="4">
        <v>8603</v>
      </c>
      <c r="B3" s="4"/>
      <c r="C3" s="175">
        <v>471.16267123287668</v>
      </c>
      <c r="D3" s="129">
        <v>496.31999999999994</v>
      </c>
    </row>
    <row r="4" spans="1:4" s="33" customFormat="1" x14ac:dyDescent="0.25">
      <c r="A4" s="4">
        <v>843251</v>
      </c>
      <c r="B4" s="4"/>
      <c r="C4" s="175">
        <v>6121.3656164383556</v>
      </c>
      <c r="D4" s="129">
        <v>7423.83</v>
      </c>
    </row>
    <row r="5" spans="1:4" s="33" customFormat="1" x14ac:dyDescent="0.25">
      <c r="A5" s="4">
        <v>524531</v>
      </c>
      <c r="B5" s="4"/>
      <c r="C5" s="175">
        <v>462.84919371006822</v>
      </c>
      <c r="D5" s="129">
        <v>952.79</v>
      </c>
    </row>
    <row r="6" spans="1:4" s="33" customFormat="1" x14ac:dyDescent="0.25">
      <c r="A6" s="4">
        <v>992263</v>
      </c>
      <c r="B6" s="4"/>
      <c r="C6" s="175">
        <v>141.15456439393938</v>
      </c>
      <c r="D6" s="129">
        <v>227.54</v>
      </c>
    </row>
    <row r="7" spans="1:4" s="33" customFormat="1" x14ac:dyDescent="0.25">
      <c r="A7" s="4"/>
      <c r="B7" s="4"/>
      <c r="C7" s="175"/>
      <c r="D7" s="129"/>
    </row>
    <row r="8" spans="1:4" s="33" customFormat="1" x14ac:dyDescent="0.25">
      <c r="A8" s="4"/>
      <c r="B8" s="4"/>
      <c r="C8" s="175"/>
      <c r="D8" s="129"/>
    </row>
    <row r="9" spans="1:4" s="33" customFormat="1" x14ac:dyDescent="0.25">
      <c r="A9" s="4"/>
      <c r="B9" s="4" t="s">
        <v>4</v>
      </c>
      <c r="C9" s="175">
        <f>SUM(C2:C8)</f>
        <v>7444.1501840249275</v>
      </c>
      <c r="D9" s="128">
        <f>SUM(D2:D8)</f>
        <v>9563.2800000000025</v>
      </c>
    </row>
    <row r="10" spans="1:4" s="33" customFormat="1" x14ac:dyDescent="0.25">
      <c r="A10" s="4"/>
      <c r="B10" s="4"/>
      <c r="C10" s="175"/>
      <c r="D10" s="129"/>
    </row>
    <row r="11" spans="1:4" s="33" customFormat="1" x14ac:dyDescent="0.25">
      <c r="A11" s="31"/>
      <c r="B11" s="31"/>
      <c r="C11" s="176"/>
      <c r="D11" s="136"/>
    </row>
    <row r="12" spans="1:4" s="33" customFormat="1" x14ac:dyDescent="0.25">
      <c r="A12" s="31"/>
      <c r="B12" s="31"/>
      <c r="C12" s="176"/>
      <c r="D12" s="136"/>
    </row>
    <row r="13" spans="1:4" s="33" customFormat="1" x14ac:dyDescent="0.25">
      <c r="A13" s="31"/>
      <c r="B13" s="31"/>
      <c r="C13" s="176"/>
      <c r="D13" s="136"/>
    </row>
    <row r="14" spans="1:4" s="33" customFormat="1" x14ac:dyDescent="0.25">
      <c r="A14" s="31"/>
      <c r="B14" s="31"/>
      <c r="C14" s="176"/>
      <c r="D14" s="136"/>
    </row>
    <row r="15" spans="1:4" s="33" customFormat="1" x14ac:dyDescent="0.25">
      <c r="A15" s="31"/>
      <c r="B15" s="31"/>
      <c r="C15" s="176"/>
      <c r="D15" s="136"/>
    </row>
    <row r="16" spans="1:4" s="33" customFormat="1" x14ac:dyDescent="0.25">
      <c r="A16" s="31"/>
      <c r="B16" s="31"/>
      <c r="C16" s="176"/>
      <c r="D16" s="136"/>
    </row>
    <row r="17" spans="1:4" s="33" customFormat="1" x14ac:dyDescent="0.25">
      <c r="A17" s="31"/>
      <c r="B17" s="31"/>
      <c r="C17" s="176"/>
      <c r="D17" s="136"/>
    </row>
    <row r="18" spans="1:4" s="33" customFormat="1" x14ac:dyDescent="0.25">
      <c r="A18" s="31"/>
      <c r="B18" s="31"/>
      <c r="C18" s="176"/>
      <c r="D18" s="136"/>
    </row>
    <row r="19" spans="1:4" s="33" customFormat="1" x14ac:dyDescent="0.25">
      <c r="A19" s="31"/>
      <c r="B19" s="31"/>
      <c r="C19" s="176"/>
      <c r="D19" s="136"/>
    </row>
    <row r="20" spans="1:4" s="33" customFormat="1" x14ac:dyDescent="0.25">
      <c r="A20" s="31"/>
      <c r="B20" s="31"/>
      <c r="C20" s="176"/>
      <c r="D20" s="136"/>
    </row>
    <row r="21" spans="1:4" s="33" customFormat="1" x14ac:dyDescent="0.25">
      <c r="A21" s="31"/>
      <c r="B21" s="31"/>
      <c r="C21" s="176"/>
      <c r="D21" s="136"/>
    </row>
    <row r="22" spans="1:4" s="33" customFormat="1" x14ac:dyDescent="0.25">
      <c r="A22" s="31"/>
      <c r="B22" s="31"/>
      <c r="C22" s="176"/>
      <c r="D22" s="136"/>
    </row>
    <row r="23" spans="1:4" s="33" customFormat="1" x14ac:dyDescent="0.25">
      <c r="A23" s="31"/>
      <c r="B23" s="31"/>
      <c r="C23" s="176"/>
      <c r="D23" s="136"/>
    </row>
    <row r="24" spans="1:4" s="33" customFormat="1" x14ac:dyDescent="0.25">
      <c r="A24" s="31"/>
      <c r="B24" s="31"/>
      <c r="C24" s="176"/>
      <c r="D24" s="136"/>
    </row>
    <row r="25" spans="1:4" s="33" customFormat="1" x14ac:dyDescent="0.25">
      <c r="A25" s="31"/>
      <c r="B25" s="31"/>
      <c r="C25" s="176"/>
      <c r="D25" s="136"/>
    </row>
    <row r="26" spans="1:4" s="33" customFormat="1" x14ac:dyDescent="0.25">
      <c r="A26" s="31"/>
      <c r="B26" s="31"/>
      <c r="C26" s="176"/>
      <c r="D26" s="136"/>
    </row>
    <row r="27" spans="1:4" s="33" customFormat="1" x14ac:dyDescent="0.25">
      <c r="A27" s="31"/>
      <c r="B27" s="31"/>
      <c r="C27" s="176"/>
      <c r="D27" s="136"/>
    </row>
    <row r="28" spans="1:4" s="33" customFormat="1" x14ac:dyDescent="0.25">
      <c r="A28" s="31"/>
      <c r="B28" s="31"/>
      <c r="C28" s="176"/>
      <c r="D28" s="136"/>
    </row>
    <row r="29" spans="1:4" s="33" customFormat="1" x14ac:dyDescent="0.25">
      <c r="A29" s="31"/>
      <c r="B29" s="31"/>
      <c r="C29" s="176"/>
      <c r="D29" s="136"/>
    </row>
    <row r="30" spans="1:4" s="33" customFormat="1" x14ac:dyDescent="0.25">
      <c r="A30" s="31"/>
      <c r="B30" s="31"/>
      <c r="C30" s="176"/>
      <c r="D30" s="136"/>
    </row>
    <row r="31" spans="1:4" s="33" customFormat="1" x14ac:dyDescent="0.25">
      <c r="A31" s="31"/>
      <c r="B31" s="31"/>
      <c r="C31" s="176"/>
      <c r="D31" s="136"/>
    </row>
    <row r="32" spans="1:4" s="33" customFormat="1" x14ac:dyDescent="0.25">
      <c r="A32" s="31"/>
      <c r="B32" s="31"/>
      <c r="C32" s="176"/>
      <c r="D32" s="136"/>
    </row>
    <row r="33" spans="1:4" s="33" customFormat="1" x14ac:dyDescent="0.25">
      <c r="A33" s="31"/>
      <c r="B33" s="31"/>
      <c r="C33" s="176"/>
      <c r="D33" s="136"/>
    </row>
    <row r="34" spans="1:4" s="33" customFormat="1" x14ac:dyDescent="0.25">
      <c r="A34" s="31"/>
      <c r="B34" s="31"/>
      <c r="C34" s="176"/>
      <c r="D34" s="136"/>
    </row>
    <row r="35" spans="1:4" s="33" customFormat="1" x14ac:dyDescent="0.25">
      <c r="A35" s="31"/>
      <c r="B35" s="31"/>
      <c r="C35" s="176"/>
      <c r="D35" s="136"/>
    </row>
    <row r="36" spans="1:4" s="33" customFormat="1" x14ac:dyDescent="0.25">
      <c r="A36" s="31"/>
      <c r="B36" s="31"/>
      <c r="C36" s="176"/>
      <c r="D36" s="136"/>
    </row>
    <row r="37" spans="1:4" s="33" customFormat="1" x14ac:dyDescent="0.25">
      <c r="A37" s="31"/>
      <c r="B37" s="31"/>
      <c r="C37" s="176"/>
      <c r="D37" s="136"/>
    </row>
    <row r="38" spans="1:4" s="33" customFormat="1" x14ac:dyDescent="0.25">
      <c r="A38" s="31"/>
      <c r="B38" s="31"/>
      <c r="C38" s="176"/>
      <c r="D38" s="136"/>
    </row>
    <row r="39" spans="1:4" s="33" customFormat="1" x14ac:dyDescent="0.25">
      <c r="A39" s="31"/>
      <c r="B39" s="31"/>
      <c r="C39" s="176"/>
      <c r="D39" s="136"/>
    </row>
    <row r="40" spans="1:4" s="33" customFormat="1" x14ac:dyDescent="0.25">
      <c r="A40" s="31"/>
      <c r="B40" s="31"/>
      <c r="C40" s="176"/>
      <c r="D40" s="136"/>
    </row>
    <row r="41" spans="1:4" s="33" customFormat="1" x14ac:dyDescent="0.25">
      <c r="A41" s="31"/>
      <c r="B41" s="31"/>
      <c r="C41" s="176"/>
      <c r="D41" s="136"/>
    </row>
    <row r="42" spans="1:4" s="33" customFormat="1" x14ac:dyDescent="0.25">
      <c r="A42" s="31"/>
      <c r="B42" s="31"/>
      <c r="C42" s="176"/>
      <c r="D42" s="136"/>
    </row>
    <row r="43" spans="1:4" s="33" customFormat="1" x14ac:dyDescent="0.25">
      <c r="A43" s="31"/>
      <c r="B43" s="31"/>
      <c r="C43" s="176"/>
      <c r="D43" s="136"/>
    </row>
    <row r="44" spans="1:4" s="33" customFormat="1" x14ac:dyDescent="0.25">
      <c r="A44" s="31"/>
      <c r="B44" s="31"/>
      <c r="C44" s="176"/>
      <c r="D44" s="136"/>
    </row>
    <row r="45" spans="1:4" s="33" customFormat="1" x14ac:dyDescent="0.25">
      <c r="A45" s="31"/>
      <c r="B45" s="31"/>
      <c r="C45" s="176"/>
      <c r="D45" s="136"/>
    </row>
    <row r="46" spans="1:4" s="33" customFormat="1" x14ac:dyDescent="0.25">
      <c r="A46" s="31"/>
      <c r="B46" s="31"/>
      <c r="C46" s="176"/>
      <c r="D46" s="136"/>
    </row>
    <row r="47" spans="1:4" s="33" customFormat="1" x14ac:dyDescent="0.25">
      <c r="A47" s="31"/>
      <c r="B47" s="31"/>
      <c r="C47" s="176"/>
      <c r="D47" s="136"/>
    </row>
    <row r="48" spans="1:4" s="33" customFormat="1" x14ac:dyDescent="0.25">
      <c r="A48" s="31"/>
      <c r="B48" s="31"/>
      <c r="C48" s="176"/>
      <c r="D48" s="136"/>
    </row>
    <row r="49" spans="1:4" s="33" customFormat="1" x14ac:dyDescent="0.25">
      <c r="A49" s="31"/>
      <c r="B49" s="31"/>
      <c r="C49" s="176"/>
      <c r="D49" s="136"/>
    </row>
    <row r="50" spans="1:4" s="33" customFormat="1" x14ac:dyDescent="0.25">
      <c r="A50" s="31"/>
      <c r="B50" s="31"/>
      <c r="C50" s="176"/>
      <c r="D50" s="136"/>
    </row>
    <row r="51" spans="1:4" s="33" customFormat="1" x14ac:dyDescent="0.25">
      <c r="A51" s="31"/>
      <c r="B51" s="31"/>
      <c r="C51" s="176"/>
      <c r="D51" s="136"/>
    </row>
    <row r="52" spans="1:4" s="33" customFormat="1" x14ac:dyDescent="0.25">
      <c r="A52" s="31"/>
      <c r="B52" s="31"/>
      <c r="C52" s="176"/>
      <c r="D52" s="136"/>
    </row>
    <row r="53" spans="1:4" s="33" customFormat="1" x14ac:dyDescent="0.25">
      <c r="A53" s="31"/>
      <c r="B53" s="31"/>
      <c r="C53" s="176"/>
      <c r="D53" s="136"/>
    </row>
    <row r="54" spans="1:4" s="33" customFormat="1" x14ac:dyDescent="0.25">
      <c r="A54" s="31"/>
      <c r="B54" s="31"/>
      <c r="C54" s="176"/>
      <c r="D54" s="136"/>
    </row>
    <row r="55" spans="1:4" s="33" customFormat="1" x14ac:dyDescent="0.25">
      <c r="A55" s="31"/>
      <c r="B55" s="31"/>
      <c r="C55" s="176"/>
      <c r="D55" s="136"/>
    </row>
    <row r="56" spans="1:4" s="33" customFormat="1" x14ac:dyDescent="0.25">
      <c r="A56" s="31"/>
      <c r="B56" s="31"/>
      <c r="C56" s="176"/>
      <c r="D56" s="136"/>
    </row>
    <row r="57" spans="1:4" s="33" customFormat="1" x14ac:dyDescent="0.25">
      <c r="A57" s="31"/>
      <c r="B57" s="31"/>
      <c r="C57" s="176"/>
      <c r="D57" s="136"/>
    </row>
    <row r="58" spans="1:4" s="33" customFormat="1" x14ac:dyDescent="0.25">
      <c r="A58" s="31"/>
      <c r="B58" s="31"/>
      <c r="C58" s="176"/>
      <c r="D58" s="136"/>
    </row>
    <row r="59" spans="1:4" s="33" customFormat="1" x14ac:dyDescent="0.25">
      <c r="A59" s="31"/>
      <c r="B59" s="31"/>
      <c r="C59" s="176"/>
      <c r="D59" s="136"/>
    </row>
    <row r="60" spans="1:4" s="33" customFormat="1" x14ac:dyDescent="0.25">
      <c r="A60" s="31"/>
      <c r="B60" s="31"/>
      <c r="C60" s="176"/>
      <c r="D60" s="136"/>
    </row>
    <row r="61" spans="1:4" s="33" customFormat="1" x14ac:dyDescent="0.25">
      <c r="A61" s="31"/>
      <c r="B61" s="31"/>
      <c r="C61" s="176"/>
      <c r="D61" s="136"/>
    </row>
    <row r="62" spans="1:4" s="33" customFormat="1" x14ac:dyDescent="0.25">
      <c r="A62" s="31"/>
      <c r="B62" s="31"/>
      <c r="C62" s="176"/>
      <c r="D62" s="136"/>
    </row>
    <row r="63" spans="1:4" s="33" customFormat="1" x14ac:dyDescent="0.25">
      <c r="A63" s="31"/>
      <c r="B63" s="31"/>
      <c r="C63" s="176"/>
      <c r="D63" s="136"/>
    </row>
    <row r="64" spans="1:4" s="33" customFormat="1" x14ac:dyDescent="0.25">
      <c r="A64" s="31"/>
      <c r="B64" s="31"/>
      <c r="C64" s="176"/>
      <c r="D64" s="136"/>
    </row>
    <row r="65" spans="1:4" s="33" customFormat="1" x14ac:dyDescent="0.25">
      <c r="A65" s="31"/>
      <c r="B65" s="31"/>
      <c r="C65" s="176"/>
      <c r="D65" s="136"/>
    </row>
    <row r="66" spans="1:4" s="33" customFormat="1" x14ac:dyDescent="0.25">
      <c r="A66" s="31"/>
      <c r="B66" s="31"/>
      <c r="C66" s="176"/>
      <c r="D66" s="136"/>
    </row>
    <row r="67" spans="1:4" s="33" customFormat="1" x14ac:dyDescent="0.25">
      <c r="A67" s="31"/>
      <c r="B67" s="31"/>
      <c r="C67" s="176"/>
      <c r="D67" s="136"/>
    </row>
    <row r="68" spans="1:4" s="33" customFormat="1" x14ac:dyDescent="0.25">
      <c r="A68" s="31"/>
      <c r="B68" s="31"/>
      <c r="C68" s="176"/>
      <c r="D68" s="136"/>
    </row>
    <row r="69" spans="1:4" s="33" customFormat="1" x14ac:dyDescent="0.25">
      <c r="A69" s="31"/>
      <c r="B69" s="31"/>
      <c r="C69" s="176"/>
      <c r="D69" s="136"/>
    </row>
    <row r="70" spans="1:4" s="33" customFormat="1" x14ac:dyDescent="0.25">
      <c r="A70" s="31"/>
      <c r="B70" s="31"/>
      <c r="C70" s="176"/>
      <c r="D70" s="136"/>
    </row>
    <row r="71" spans="1:4" s="33" customFormat="1" x14ac:dyDescent="0.25">
      <c r="A71" s="31"/>
      <c r="B71" s="31"/>
      <c r="C71" s="176"/>
      <c r="D71" s="136"/>
    </row>
    <row r="72" spans="1:4" s="33" customFormat="1" x14ac:dyDescent="0.25">
      <c r="A72" s="31"/>
      <c r="B72" s="31"/>
      <c r="C72" s="176"/>
      <c r="D72" s="136"/>
    </row>
    <row r="73" spans="1:4" s="33" customFormat="1" x14ac:dyDescent="0.25">
      <c r="A73" s="31"/>
      <c r="B73" s="31"/>
      <c r="C73" s="176"/>
      <c r="D73" s="136"/>
    </row>
    <row r="74" spans="1:4" s="33" customFormat="1" x14ac:dyDescent="0.25">
      <c r="A74" s="31"/>
      <c r="B74" s="31"/>
      <c r="C74" s="176"/>
      <c r="D74" s="136"/>
    </row>
    <row r="75" spans="1:4" s="33" customFormat="1" x14ac:dyDescent="0.25">
      <c r="A75" s="31"/>
      <c r="B75" s="31"/>
      <c r="C75" s="176"/>
      <c r="D75" s="136"/>
    </row>
    <row r="76" spans="1:4" s="33" customFormat="1" x14ac:dyDescent="0.25">
      <c r="A76" s="31"/>
      <c r="B76" s="31"/>
      <c r="C76" s="176"/>
      <c r="D76" s="136"/>
    </row>
    <row r="77" spans="1:4" s="33" customFormat="1" x14ac:dyDescent="0.25">
      <c r="A77" s="31"/>
      <c r="B77" s="31"/>
      <c r="C77" s="176"/>
      <c r="D77" s="136"/>
    </row>
    <row r="78" spans="1:4" s="33" customFormat="1" x14ac:dyDescent="0.25">
      <c r="A78" s="31"/>
      <c r="B78" s="31"/>
      <c r="C78" s="176"/>
      <c r="D78" s="136"/>
    </row>
    <row r="79" spans="1:4" s="33" customFormat="1" x14ac:dyDescent="0.25">
      <c r="A79" s="31"/>
      <c r="B79" s="31"/>
      <c r="C79" s="176"/>
      <c r="D79" s="136"/>
    </row>
    <row r="80" spans="1:4" s="33" customFormat="1" x14ac:dyDescent="0.25">
      <c r="A80" s="31"/>
      <c r="B80" s="31"/>
      <c r="C80" s="176"/>
      <c r="D80" s="136"/>
    </row>
    <row r="81" spans="1:4" s="33" customFormat="1" x14ac:dyDescent="0.25">
      <c r="A81" s="31"/>
      <c r="B81" s="31"/>
      <c r="C81" s="176"/>
      <c r="D81" s="136"/>
    </row>
    <row r="82" spans="1:4" s="33" customFormat="1" x14ac:dyDescent="0.25">
      <c r="A82" s="31"/>
      <c r="B82" s="31"/>
      <c r="C82" s="176"/>
      <c r="D82" s="136"/>
    </row>
    <row r="83" spans="1:4" s="33" customFormat="1" x14ac:dyDescent="0.25">
      <c r="A83" s="31"/>
      <c r="B83" s="31"/>
      <c r="C83" s="176"/>
      <c r="D83" s="136"/>
    </row>
    <row r="84" spans="1:4" s="33" customFormat="1" x14ac:dyDescent="0.25">
      <c r="A84" s="31"/>
      <c r="B84" s="31"/>
      <c r="C84" s="176"/>
      <c r="D84" s="136"/>
    </row>
    <row r="85" spans="1:4" s="33" customFormat="1" x14ac:dyDescent="0.25">
      <c r="A85" s="31"/>
      <c r="B85" s="31"/>
      <c r="C85" s="176"/>
      <c r="D85" s="136"/>
    </row>
    <row r="86" spans="1:4" s="33" customFormat="1" x14ac:dyDescent="0.25">
      <c r="A86" s="31"/>
      <c r="B86" s="31"/>
      <c r="C86" s="176"/>
      <c r="D86" s="136"/>
    </row>
    <row r="87" spans="1:4" s="33" customFormat="1" x14ac:dyDescent="0.25">
      <c r="A87" s="31"/>
      <c r="B87" s="31"/>
      <c r="C87" s="176"/>
      <c r="D87" s="136"/>
    </row>
    <row r="88" spans="1:4" s="33" customFormat="1" x14ac:dyDescent="0.25">
      <c r="A88" s="31"/>
      <c r="B88" s="31"/>
      <c r="C88" s="176"/>
      <c r="D88" s="136"/>
    </row>
    <row r="89" spans="1:4" s="33" customFormat="1" x14ac:dyDescent="0.25">
      <c r="A89" s="31"/>
      <c r="B89" s="31"/>
      <c r="C89" s="176"/>
      <c r="D89" s="136"/>
    </row>
    <row r="90" spans="1:4" s="33" customFormat="1" x14ac:dyDescent="0.25">
      <c r="A90" s="31"/>
      <c r="B90" s="31"/>
      <c r="C90" s="176"/>
      <c r="D90" s="136"/>
    </row>
    <row r="91" spans="1:4" s="33" customFormat="1" x14ac:dyDescent="0.25">
      <c r="A91" s="31"/>
      <c r="B91" s="31"/>
      <c r="C91" s="176"/>
      <c r="D91" s="136"/>
    </row>
    <row r="92" spans="1:4" s="33" customFormat="1" x14ac:dyDescent="0.25">
      <c r="A92" s="31"/>
      <c r="B92" s="31"/>
      <c r="C92" s="176"/>
      <c r="D92" s="136"/>
    </row>
    <row r="93" spans="1:4" s="33" customFormat="1" x14ac:dyDescent="0.25">
      <c r="A93" s="31"/>
      <c r="B93" s="31"/>
      <c r="C93" s="176"/>
      <c r="D93" s="136"/>
    </row>
    <row r="94" spans="1:4" s="33" customFormat="1" x14ac:dyDescent="0.25">
      <c r="A94" s="31"/>
      <c r="B94" s="31"/>
      <c r="C94" s="176"/>
      <c r="D94" s="136"/>
    </row>
    <row r="95" spans="1:4" s="33" customFormat="1" x14ac:dyDescent="0.25">
      <c r="A95" s="31"/>
      <c r="B95" s="31"/>
      <c r="C95" s="176"/>
      <c r="D95" s="136"/>
    </row>
    <row r="96" spans="1:4" s="33" customFormat="1" x14ac:dyDescent="0.25">
      <c r="A96" s="31"/>
      <c r="B96" s="31"/>
      <c r="C96" s="176"/>
      <c r="D96" s="136"/>
    </row>
    <row r="97" spans="1:4" s="33" customFormat="1" x14ac:dyDescent="0.25">
      <c r="A97" s="31"/>
      <c r="B97" s="31"/>
      <c r="C97" s="176"/>
      <c r="D97" s="136"/>
    </row>
    <row r="98" spans="1:4" s="33" customFormat="1" x14ac:dyDescent="0.25">
      <c r="A98" s="31"/>
      <c r="B98" s="31"/>
      <c r="C98" s="176"/>
      <c r="D98" s="136"/>
    </row>
    <row r="99" spans="1:4" s="33" customFormat="1" x14ac:dyDescent="0.25">
      <c r="A99" s="31"/>
      <c r="B99" s="31"/>
      <c r="C99" s="176"/>
      <c r="D99" s="136"/>
    </row>
    <row r="100" spans="1:4" s="33" customFormat="1" x14ac:dyDescent="0.25">
      <c r="A100" s="31"/>
      <c r="B100" s="31"/>
      <c r="C100" s="176"/>
      <c r="D100" s="136"/>
    </row>
    <row r="101" spans="1:4" s="33" customFormat="1" x14ac:dyDescent="0.25">
      <c r="A101" s="31"/>
      <c r="B101" s="31"/>
      <c r="C101" s="176"/>
      <c r="D101" s="136"/>
    </row>
    <row r="102" spans="1:4" s="33" customFormat="1" x14ac:dyDescent="0.25">
      <c r="A102" s="31"/>
      <c r="B102" s="31"/>
      <c r="C102" s="176"/>
      <c r="D102" s="136"/>
    </row>
    <row r="103" spans="1:4" s="33" customFormat="1" x14ac:dyDescent="0.25">
      <c r="A103" s="31"/>
      <c r="B103" s="31"/>
      <c r="C103" s="176"/>
      <c r="D103" s="136"/>
    </row>
    <row r="104" spans="1:4" s="33" customFormat="1" x14ac:dyDescent="0.25">
      <c r="A104" s="31"/>
      <c r="B104" s="31"/>
      <c r="C104" s="176"/>
      <c r="D104" s="136"/>
    </row>
    <row r="105" spans="1:4" s="33" customFormat="1" x14ac:dyDescent="0.25">
      <c r="A105" s="31"/>
      <c r="B105" s="31"/>
      <c r="C105" s="176"/>
      <c r="D105" s="136"/>
    </row>
    <row r="106" spans="1:4" s="33" customFormat="1" x14ac:dyDescent="0.25">
      <c r="A106" s="31"/>
      <c r="B106" s="31"/>
      <c r="C106" s="176"/>
      <c r="D106" s="136"/>
    </row>
    <row r="107" spans="1:4" s="33" customFormat="1" x14ac:dyDescent="0.25">
      <c r="A107" s="31"/>
      <c r="B107" s="31"/>
      <c r="C107" s="176"/>
      <c r="D107" s="136"/>
    </row>
    <row r="108" spans="1:4" s="33" customFormat="1" x14ac:dyDescent="0.25">
      <c r="A108" s="31"/>
      <c r="B108" s="31"/>
      <c r="C108" s="176"/>
      <c r="D108" s="136"/>
    </row>
    <row r="109" spans="1:4" s="33" customFormat="1" x14ac:dyDescent="0.25">
      <c r="A109" s="31"/>
      <c r="B109" s="31"/>
      <c r="C109" s="176"/>
      <c r="D109" s="136"/>
    </row>
    <row r="110" spans="1:4" s="33" customFormat="1" x14ac:dyDescent="0.25">
      <c r="A110" s="31"/>
      <c r="B110" s="31"/>
      <c r="C110" s="176"/>
      <c r="D110" s="136"/>
    </row>
    <row r="111" spans="1:4" s="33" customFormat="1" x14ac:dyDescent="0.25">
      <c r="A111" s="31"/>
      <c r="B111" s="31"/>
      <c r="C111" s="176"/>
      <c r="D111" s="136"/>
    </row>
    <row r="112" spans="1:4" s="33" customFormat="1" x14ac:dyDescent="0.25">
      <c r="A112" s="31"/>
      <c r="B112" s="31"/>
      <c r="C112" s="176"/>
      <c r="D112" s="136"/>
    </row>
    <row r="113" spans="1:4" s="33" customFormat="1" x14ac:dyDescent="0.25">
      <c r="A113" s="31"/>
      <c r="B113" s="31"/>
      <c r="C113" s="176"/>
      <c r="D113" s="136"/>
    </row>
    <row r="114" spans="1:4" s="33" customFormat="1" x14ac:dyDescent="0.25">
      <c r="A114" s="31"/>
      <c r="B114" s="31"/>
      <c r="C114" s="176"/>
      <c r="D114" s="136"/>
    </row>
    <row r="115" spans="1:4" s="33" customFormat="1" x14ac:dyDescent="0.25">
      <c r="A115" s="31"/>
      <c r="B115" s="31"/>
      <c r="C115" s="176"/>
      <c r="D115" s="136"/>
    </row>
    <row r="116" spans="1:4" s="33" customFormat="1" x14ac:dyDescent="0.25">
      <c r="A116" s="31"/>
      <c r="B116" s="31"/>
      <c r="C116" s="176"/>
      <c r="D116" s="136"/>
    </row>
    <row r="117" spans="1:4" s="33" customFormat="1" x14ac:dyDescent="0.25">
      <c r="A117" s="31"/>
      <c r="B117" s="31"/>
      <c r="C117" s="176"/>
      <c r="D117" s="136"/>
    </row>
    <row r="118" spans="1:4" s="33" customFormat="1" x14ac:dyDescent="0.25">
      <c r="A118" s="31"/>
      <c r="B118" s="31"/>
      <c r="C118" s="176"/>
      <c r="D118" s="136"/>
    </row>
    <row r="119" spans="1:4" s="33" customFormat="1" x14ac:dyDescent="0.25">
      <c r="A119" s="31"/>
      <c r="B119" s="31"/>
      <c r="C119" s="176"/>
      <c r="D119" s="136"/>
    </row>
    <row r="120" spans="1:4" s="33" customFormat="1" x14ac:dyDescent="0.25">
      <c r="A120" s="31"/>
      <c r="B120" s="31"/>
      <c r="C120" s="176"/>
      <c r="D120" s="136"/>
    </row>
    <row r="121" spans="1:4" s="33" customFormat="1" x14ac:dyDescent="0.25">
      <c r="A121" s="31"/>
      <c r="B121" s="31"/>
      <c r="C121" s="176"/>
      <c r="D121" s="136"/>
    </row>
    <row r="122" spans="1:4" s="33" customFormat="1" x14ac:dyDescent="0.25">
      <c r="A122" s="31"/>
      <c r="B122" s="31"/>
      <c r="C122" s="176"/>
      <c r="D122" s="136"/>
    </row>
    <row r="123" spans="1:4" s="33" customFormat="1" x14ac:dyDescent="0.25">
      <c r="A123" s="31"/>
      <c r="B123" s="31"/>
      <c r="C123" s="176"/>
      <c r="D123" s="136"/>
    </row>
    <row r="124" spans="1:4" s="33" customFormat="1" x14ac:dyDescent="0.25">
      <c r="A124" s="31"/>
      <c r="B124" s="31"/>
      <c r="C124" s="176"/>
      <c r="D124" s="136"/>
    </row>
    <row r="125" spans="1:4" s="33" customFormat="1" x14ac:dyDescent="0.25">
      <c r="A125" s="31"/>
      <c r="B125" s="31"/>
      <c r="C125" s="176"/>
      <c r="D125" s="136"/>
    </row>
    <row r="126" spans="1:4" s="33" customFormat="1" x14ac:dyDescent="0.25">
      <c r="A126" s="31"/>
      <c r="B126" s="31"/>
      <c r="C126" s="176"/>
      <c r="D126" s="136"/>
    </row>
    <row r="127" spans="1:4" s="33" customFormat="1" x14ac:dyDescent="0.25">
      <c r="A127" s="31"/>
      <c r="B127" s="31"/>
      <c r="C127" s="176"/>
      <c r="D127" s="136"/>
    </row>
    <row r="128" spans="1:4" s="33" customFormat="1" x14ac:dyDescent="0.25">
      <c r="A128" s="31"/>
      <c r="B128" s="31"/>
      <c r="C128" s="176"/>
      <c r="D128" s="136"/>
    </row>
    <row r="129" spans="1:4" s="33" customFormat="1" x14ac:dyDescent="0.25">
      <c r="A129" s="31"/>
      <c r="B129" s="31"/>
      <c r="C129" s="176"/>
      <c r="D129" s="136"/>
    </row>
    <row r="130" spans="1:4" s="33" customFormat="1" x14ac:dyDescent="0.25">
      <c r="A130" s="31"/>
      <c r="B130" s="31"/>
      <c r="C130" s="176"/>
      <c r="D130" s="136"/>
    </row>
    <row r="131" spans="1:4" s="33" customFormat="1" x14ac:dyDescent="0.25">
      <c r="A131" s="31"/>
      <c r="B131" s="31"/>
      <c r="C131" s="176"/>
      <c r="D131" s="136"/>
    </row>
    <row r="132" spans="1:4" s="33" customFormat="1" x14ac:dyDescent="0.25">
      <c r="A132" s="31"/>
      <c r="B132" s="31"/>
      <c r="C132" s="176"/>
      <c r="D132" s="136"/>
    </row>
    <row r="133" spans="1:4" s="33" customFormat="1" x14ac:dyDescent="0.25">
      <c r="A133" s="31"/>
      <c r="B133" s="31"/>
      <c r="C133" s="176"/>
      <c r="D133" s="136"/>
    </row>
    <row r="134" spans="1:4" s="33" customFormat="1" x14ac:dyDescent="0.25">
      <c r="A134" s="31"/>
      <c r="B134" s="31"/>
      <c r="C134" s="176"/>
      <c r="D134" s="136"/>
    </row>
    <row r="135" spans="1:4" s="33" customFormat="1" x14ac:dyDescent="0.25">
      <c r="A135" s="31"/>
      <c r="B135" s="31"/>
      <c r="C135" s="176"/>
      <c r="D135" s="136"/>
    </row>
    <row r="136" spans="1:4" s="33" customFormat="1" x14ac:dyDescent="0.25">
      <c r="A136" s="31"/>
      <c r="B136" s="31"/>
      <c r="C136" s="176"/>
      <c r="D136" s="136"/>
    </row>
    <row r="137" spans="1:4" s="33" customFormat="1" x14ac:dyDescent="0.25">
      <c r="A137" s="31"/>
      <c r="B137" s="31"/>
      <c r="C137" s="176"/>
      <c r="D137" s="136"/>
    </row>
    <row r="138" spans="1:4" s="33" customFormat="1" x14ac:dyDescent="0.25">
      <c r="A138" s="31"/>
      <c r="B138" s="31"/>
      <c r="C138" s="176"/>
      <c r="D138" s="136"/>
    </row>
    <row r="139" spans="1:4" s="33" customFormat="1" x14ac:dyDescent="0.25">
      <c r="A139" s="31"/>
      <c r="B139" s="31"/>
      <c r="C139" s="176"/>
      <c r="D139" s="136"/>
    </row>
    <row r="140" spans="1:4" s="33" customFormat="1" x14ac:dyDescent="0.25">
      <c r="A140" s="31"/>
      <c r="B140" s="31"/>
      <c r="C140" s="176"/>
      <c r="D140" s="136"/>
    </row>
    <row r="141" spans="1:4" s="33" customFormat="1" x14ac:dyDescent="0.25">
      <c r="A141" s="31"/>
      <c r="B141" s="31"/>
      <c r="C141" s="176"/>
      <c r="D141" s="136"/>
    </row>
    <row r="142" spans="1:4" s="33" customFormat="1" x14ac:dyDescent="0.25">
      <c r="A142" s="31"/>
      <c r="B142" s="31"/>
      <c r="C142" s="176"/>
      <c r="D142" s="136"/>
    </row>
    <row r="143" spans="1:4" s="33" customFormat="1" x14ac:dyDescent="0.25">
      <c r="A143" s="31"/>
      <c r="B143" s="31"/>
      <c r="C143" s="176"/>
      <c r="D143" s="136"/>
    </row>
    <row r="144" spans="1:4" s="33" customFormat="1" x14ac:dyDescent="0.25">
      <c r="A144" s="31"/>
      <c r="B144" s="31"/>
      <c r="C144" s="176"/>
      <c r="D144" s="136"/>
    </row>
    <row r="145" spans="1:4" s="33" customFormat="1" x14ac:dyDescent="0.25">
      <c r="A145" s="31"/>
      <c r="B145" s="31"/>
      <c r="C145" s="176"/>
      <c r="D145" s="136"/>
    </row>
    <row r="146" spans="1:4" s="33" customFormat="1" x14ac:dyDescent="0.25">
      <c r="A146" s="31"/>
      <c r="B146" s="31"/>
      <c r="C146" s="176"/>
      <c r="D146" s="136"/>
    </row>
    <row r="147" spans="1:4" s="33" customFormat="1" x14ac:dyDescent="0.25">
      <c r="A147" s="31"/>
      <c r="B147" s="31"/>
      <c r="C147" s="176"/>
      <c r="D147" s="136"/>
    </row>
    <row r="148" spans="1:4" s="33" customFormat="1" x14ac:dyDescent="0.25">
      <c r="A148" s="31"/>
      <c r="B148" s="31"/>
      <c r="C148" s="176"/>
      <c r="D148" s="136"/>
    </row>
    <row r="149" spans="1:4" s="33" customFormat="1" x14ac:dyDescent="0.25">
      <c r="A149" s="31"/>
      <c r="B149" s="31"/>
      <c r="C149" s="176"/>
      <c r="D149" s="136"/>
    </row>
    <row r="150" spans="1:4" s="33" customFormat="1" x14ac:dyDescent="0.25">
      <c r="A150" s="31"/>
      <c r="B150" s="31"/>
      <c r="C150" s="176"/>
      <c r="D150" s="136"/>
    </row>
    <row r="151" spans="1:4" s="33" customFormat="1" x14ac:dyDescent="0.25">
      <c r="A151" s="31"/>
      <c r="B151" s="31"/>
      <c r="C151" s="176"/>
      <c r="D151" s="136"/>
    </row>
    <row r="152" spans="1:4" s="33" customFormat="1" x14ac:dyDescent="0.25">
      <c r="A152" s="31"/>
      <c r="B152" s="31"/>
      <c r="C152" s="176"/>
      <c r="D152" s="136"/>
    </row>
    <row r="153" spans="1:4" s="33" customFormat="1" x14ac:dyDescent="0.25">
      <c r="A153" s="31"/>
      <c r="B153" s="31"/>
      <c r="C153" s="176"/>
      <c r="D153" s="136"/>
    </row>
    <row r="154" spans="1:4" s="33" customFormat="1" x14ac:dyDescent="0.25">
      <c r="A154" s="31"/>
      <c r="B154" s="31"/>
      <c r="C154" s="176"/>
      <c r="D154" s="136"/>
    </row>
    <row r="155" spans="1:4" s="33" customFormat="1" x14ac:dyDescent="0.25">
      <c r="A155" s="31"/>
      <c r="B155" s="31"/>
      <c r="C155" s="176"/>
      <c r="D155" s="136"/>
    </row>
    <row r="156" spans="1:4" s="33" customFormat="1" x14ac:dyDescent="0.25">
      <c r="A156" s="31"/>
      <c r="B156" s="31"/>
      <c r="C156" s="176"/>
      <c r="D156" s="136"/>
    </row>
    <row r="157" spans="1:4" s="33" customFormat="1" x14ac:dyDescent="0.25">
      <c r="A157" s="31"/>
      <c r="B157" s="31"/>
      <c r="C157" s="176"/>
      <c r="D157" s="136"/>
    </row>
    <row r="158" spans="1:4" s="33" customFormat="1" x14ac:dyDescent="0.25">
      <c r="A158" s="31"/>
      <c r="B158" s="31"/>
      <c r="C158" s="176"/>
      <c r="D158" s="136"/>
    </row>
    <row r="159" spans="1:4" s="33" customFormat="1" x14ac:dyDescent="0.25">
      <c r="A159" s="31"/>
      <c r="B159" s="31"/>
      <c r="C159" s="176"/>
      <c r="D159" s="136"/>
    </row>
    <row r="160" spans="1:4" s="33" customFormat="1" x14ac:dyDescent="0.25">
      <c r="A160" s="31"/>
      <c r="B160" s="31"/>
      <c r="C160" s="176"/>
      <c r="D160" s="136"/>
    </row>
    <row r="161" spans="1:4" s="33" customFormat="1" x14ac:dyDescent="0.25">
      <c r="A161" s="31"/>
      <c r="B161" s="31"/>
      <c r="C161" s="176"/>
      <c r="D161" s="136"/>
    </row>
    <row r="162" spans="1:4" s="33" customFormat="1" x14ac:dyDescent="0.25">
      <c r="A162" s="31"/>
      <c r="B162" s="31"/>
      <c r="C162" s="176"/>
      <c r="D162" s="136"/>
    </row>
    <row r="163" spans="1:4" s="33" customFormat="1" x14ac:dyDescent="0.25">
      <c r="A163" s="31"/>
      <c r="B163" s="31"/>
      <c r="C163" s="176"/>
      <c r="D163" s="136"/>
    </row>
    <row r="164" spans="1:4" s="33" customFormat="1" x14ac:dyDescent="0.25">
      <c r="A164" s="31"/>
      <c r="B164" s="31"/>
      <c r="C164" s="176"/>
      <c r="D164" s="136"/>
    </row>
    <row r="165" spans="1:4" s="33" customFormat="1" x14ac:dyDescent="0.25">
      <c r="A165" s="31"/>
      <c r="B165" s="31"/>
      <c r="C165" s="176"/>
      <c r="D165" s="136"/>
    </row>
    <row r="166" spans="1:4" s="33" customFormat="1" x14ac:dyDescent="0.25">
      <c r="A166" s="31"/>
      <c r="B166" s="31"/>
      <c r="C166" s="176"/>
      <c r="D166" s="136"/>
    </row>
    <row r="167" spans="1:4" s="33" customFormat="1" x14ac:dyDescent="0.25">
      <c r="A167" s="31"/>
      <c r="B167" s="31"/>
      <c r="C167" s="176"/>
      <c r="D167" s="136"/>
    </row>
    <row r="168" spans="1:4" s="33" customFormat="1" x14ac:dyDescent="0.25">
      <c r="A168" s="31"/>
      <c r="B168" s="31"/>
      <c r="C168" s="176"/>
      <c r="D168" s="136"/>
    </row>
    <row r="169" spans="1:4" s="33" customFormat="1" x14ac:dyDescent="0.25">
      <c r="A169" s="31"/>
      <c r="B169" s="31"/>
      <c r="C169" s="176"/>
      <c r="D169" s="136"/>
    </row>
    <row r="170" spans="1:4" s="33" customFormat="1" x14ac:dyDescent="0.25">
      <c r="A170" s="31"/>
      <c r="B170" s="31"/>
      <c r="C170" s="176"/>
      <c r="D170" s="136"/>
    </row>
    <row r="171" spans="1:4" x14ac:dyDescent="0.25">
      <c r="C171" s="176"/>
    </row>
    <row r="172" spans="1:4" x14ac:dyDescent="0.25">
      <c r="C172" s="177">
        <v>22191.295987680845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gennaio OK</vt:lpstr>
      <vt:lpstr>marzo OK</vt:lpstr>
      <vt:lpstr>aprile OK</vt:lpstr>
      <vt:lpstr>giugno OK</vt:lpstr>
      <vt:lpstr>luglio OK</vt:lpstr>
      <vt:lpstr>agosto OK</vt:lpstr>
      <vt:lpstr>settembre OK</vt:lpstr>
      <vt:lpstr>novembre OK</vt:lpstr>
      <vt:lpstr>dicembre OK</vt:lpstr>
      <vt:lpstr>manuali agosto</vt:lpstr>
      <vt:lpstr>RIEPILOGO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Maura Zanella</dc:creator>
  <cp:lastModifiedBy>Daniela Golinelli</cp:lastModifiedBy>
  <dcterms:created xsi:type="dcterms:W3CDTF">2021-09-30T08:21:28Z</dcterms:created>
  <dcterms:modified xsi:type="dcterms:W3CDTF">2021-09-30T11:48:23Z</dcterms:modified>
</cp:coreProperties>
</file>